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99" documentId="13_ncr:1_{F6CB121F-512D-4AA6-A0C1-0FB36C537598}" xr6:coauthVersionLast="47" xr6:coauthVersionMax="47" xr10:uidLastSave="{7B3FE6B3-FCE5-4D5E-B408-5F3B2470DBE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L3" i="6"/>
  <c r="I3" i="6"/>
  <c r="J3" i="6"/>
  <c r="G3" i="6"/>
  <c r="B15" i="5"/>
  <c r="I9" i="1"/>
  <c r="I10" i="1"/>
  <c r="B4" i="6"/>
  <c r="B5" i="6"/>
  <c r="B6" i="6"/>
  <c r="B7" i="6"/>
  <c r="B8" i="6"/>
  <c r="B9" i="6"/>
  <c r="B10" i="6"/>
  <c r="B11" i="6"/>
  <c r="B12" i="6"/>
  <c r="B13" i="6"/>
  <c r="B14" i="6"/>
  <c r="B15" i="6"/>
  <c r="B16" i="6"/>
  <c r="B17" i="6"/>
  <c r="B18" i="6"/>
  <c r="G4" i="6"/>
  <c r="G5" i="6"/>
  <c r="G6" i="6"/>
  <c r="G7" i="6"/>
  <c r="G8" i="6"/>
  <c r="G9" i="6"/>
  <c r="G10" i="6"/>
  <c r="G11" i="6"/>
  <c r="G12" i="6"/>
  <c r="G13" i="6"/>
  <c r="G14" i="6"/>
  <c r="G15" i="6"/>
  <c r="G16" i="6"/>
  <c r="G17" i="6"/>
  <c r="G18" i="6"/>
  <c r="I4" i="6"/>
  <c r="I5" i="6"/>
  <c r="I6" i="6"/>
  <c r="I7" i="6"/>
  <c r="I8" i="6"/>
  <c r="I9" i="6"/>
  <c r="I10" i="6"/>
  <c r="I11" i="6"/>
  <c r="I12" i="6"/>
  <c r="I13" i="6"/>
  <c r="I14" i="6"/>
  <c r="I15" i="6"/>
  <c r="I16" i="6"/>
  <c r="I17" i="6"/>
  <c r="I18" i="6"/>
  <c r="J4" i="6"/>
  <c r="J5" i="6"/>
  <c r="J6" i="6"/>
  <c r="J7" i="6"/>
  <c r="J8" i="6"/>
  <c r="J9" i="6"/>
  <c r="J10" i="6"/>
  <c r="J11" i="6"/>
  <c r="J12" i="6"/>
  <c r="J13" i="6"/>
  <c r="J14" i="6"/>
  <c r="J15" i="6"/>
  <c r="J16" i="6"/>
  <c r="J17" i="6"/>
  <c r="J18" i="6"/>
  <c r="L4" i="6"/>
  <c r="L5" i="6"/>
  <c r="L6" i="6"/>
  <c r="L7" i="6"/>
  <c r="L8" i="6"/>
  <c r="L9" i="6"/>
  <c r="L10" i="6"/>
  <c r="L11" i="6"/>
  <c r="L12" i="6"/>
  <c r="L13" i="6"/>
  <c r="L14" i="6"/>
  <c r="L15" i="6"/>
  <c r="L16" i="6"/>
  <c r="L17" i="6"/>
  <c r="L18" i="6"/>
  <c r="L2" i="6"/>
  <c r="I2" i="6"/>
  <c r="B3"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<sst xmlns="http://schemas.openxmlformats.org/spreadsheetml/2006/main" count="180285" uniqueCount="39128">
  <si>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</si>
  <si>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</si>
  <si>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</si>
  <si>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</si>
  <si>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</si>
  <si>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</si>
  <si>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</si>
  <si>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</si>
  <si>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</si>
  <si>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</si>
  <si>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</si>
  <si>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</si>
  <si>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</si>
  <si>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</si>
  <si>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</si>
  <si>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</si>
  <si>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</si>
  <si>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</si>
  <si>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</si>
  <si>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</si>
  <si>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</si>
  <si>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</si>
  <si>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</si>
  <si>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</si>
  <si>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</si>
  <si>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</si>
  <si>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</si>
  <si>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</si>
  <si>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</si>
  <si>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</si>
  <si>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</si>
  <si>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</si>
  <si>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</si>
  <si>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</si>
  <si>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</si>
  <si>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</si>
  <si>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</si>
  <si>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</si>
  <si>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</si>
  <si>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</si>
  <si>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</si>
  <si>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</si>
  <si>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</si>
  <si>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</si>
  <si>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</si>
  <si>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</si>
  <si>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</si>
  <si>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</si>
  <si>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</si>
  <si>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</si>
  <si>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</si>
  <si>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</si>
  <si>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</si>
  <si>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</si>
  <si>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</si>
  <si>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</si>
  <si>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</si>
  <si>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</si>
  <si>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</si>
  <si>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</si>
  <si>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</si>
  <si>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</si>
  <si>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</si>
  <si>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</si>
  <si>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</si>
  <si>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</si>
  <si>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</si>
  <si>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</si>
  <si>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</si>
  <si>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</si>
  <si>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</si>
  <si>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</si>
  <si>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</si>
  <si>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</si>
  <si>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</si>
  <si>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</si>
  <si>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</si>
  <si>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</si>
  <si>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</si>
  <si>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</si>
  <si>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</si>
  <si>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</si>
  <si>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</si>
  <si>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</si>
  <si>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</si>
  <si>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</si>
  <si>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</si>
  <si>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</si>
  <si>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</si>
  <si>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</si>
  <si>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</si>
  <si>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</si>
  <si>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</si>
  <si>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</si>
  <si>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</si>
  <si>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</si>
  <si>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</si>
  <si>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</si>
  <si>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</si>
  <si>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</si>
  <si>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</si>
  <si>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</si>
  <si>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</si>
  <si>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</si>
  <si>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</si>
  <si>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</si>
  <si>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</si>
  <si>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</si>
  <si>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</si>
  <si>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</si>
  <si>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</si>
  <si>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</si>
  <si>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</si>
  <si>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</si>
  <si>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</si>
  <si>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</si>
  <si>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</si>
  <si>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</si>
  <si>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</si>
  <si>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</si>
  <si>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</si>
  <si>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</si>
  <si>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</si>
  <si>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</si>
  <si>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</si>
  <si>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</si>
  <si>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</si>
  <si>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</si>
  <si>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</si>
  <si>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</si>
  <si>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</si>
  <si>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</si>
  <si>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</si>
  <si>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</si>
  <si>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</si>
  <si>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</si>
  <si>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</si>
  <si>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</si>
  <si>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</si>
  <si>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</si>
  <si>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</si>
  <si>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</si>
  <si>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</si>
  <si>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</si>
  <si>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</si>
  <si>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</si>
  <si>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</si>
  <si>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</si>
  <si>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</si>
  <si>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</si>
  <si>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</si>
  <si>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</si>
  <si>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</si>
  <si>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</si>
  <si>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</si>
  <si>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</si>
  <si>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</si>
  <si>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</si>
  <si>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</si>
  <si>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</si>
  <si>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</si>
  <si>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</si>
  <si>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</si>
  <si>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</si>
  <si>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</si>
  <si>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</si>
  <si>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</si>
  <si>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</si>
  <si>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</si>
  <si>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</si>
  <si>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</si>
  <si>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</si>
  <si>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</si>
  <si>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</si>
  <si>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</si>
  <si>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</si>
  <si>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</si>
  <si>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</si>
  <si>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</si>
  <si>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</si>
  <si>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</si>
  <si>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</si>
  <si>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</si>
  <si>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</si>
  <si>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</si>
  <si>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</si>
  <si>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</si>
  <si>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</si>
  <si>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</si>
  <si>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</si>
  <si>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</si>
  <si>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</si>
  <si>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</si>
  <si>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</si>
  <si>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</si>
  <si>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</si>
  <si>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</si>
  <si>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</si>
  <si>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</si>
  <si>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</si>
  <si>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</si>
  <si>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</si>
  <si>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</si>
  <si>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</si>
  <si>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</si>
  <si>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</si>
  <si>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</si>
  <si>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</si>
  <si>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</si>
  <si>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</si>
  <si>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</si>
  <si>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</si>
  <si>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</si>
  <si>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</si>
  <si>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</si>
  <si>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</si>
  <si>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</si>
  <si>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</si>
  <si>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</si>
  <si>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</si>
  <si>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</si>
  <si>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</si>
  <si>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</si>
  <si>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</si>
  <si>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</si>
  <si>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</si>
  <si>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</si>
  <si>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</si>
  <si>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</si>
  <si>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</si>
  <si>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</si>
  <si>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</si>
  <si>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</si>
  <si>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</si>
  <si>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</si>
  <si>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</si>
  <si>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</si>
  <si>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</si>
  <si>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</si>
  <si>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</si>
  <si>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</si>
  <si>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</si>
  <si>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</si>
  <si>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</si>
  <si>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</si>
  <si>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</si>
  <si>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</si>
  <si>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</si>
  <si>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</si>
  <si>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</si>
  <si>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</si>
  <si>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</si>
  <si>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</si>
  <si>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</si>
  <si>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</si>
  <si>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</si>
  <si>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</si>
  <si>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</si>
  <si>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</si>
  <si>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</si>
  <si>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</si>
  <si>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</si>
  <si>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</si>
  <si>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</si>
  <si>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</si>
  <si>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</si>
  <si>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</si>
  <si>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</si>
  <si>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</si>
  <si>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</si>
  <si>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</si>
  <si>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</si>
  <si>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</si>
  <si>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</si>
  <si>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</si>
  <si>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</si>
  <si>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</si>
  <si>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</si>
  <si>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</si>
  <si>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</si>
  <si>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</si>
  <si>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</si>
  <si>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</si>
  <si>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</si>
  <si>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</si>
  <si>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</si>
  <si>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</si>
  <si>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</si>
  <si>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</si>
  <si>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</si>
  <si>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</si>
  <si>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</si>
  <si>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</si>
  <si>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</si>
  <si>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</si>
  <si>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</si>
  <si>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</si>
  <si>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</si>
  <si>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</si>
  <si>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</si>
  <si>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</si>
  <si>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</si>
  <si>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</si>
  <si>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</si>
  <si>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</si>
  <si>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</si>
  <si>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</si>
  <si>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</si>
  <si>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</si>
  <si>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</si>
  <si>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</si>
  <si>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</si>
  <si>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</si>
  <si>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</si>
  <si>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</si>
  <si>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</si>
  <si>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</si>
  <si>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</si>
  <si>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</si>
  <si>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</si>
  <si>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</si>
  <si>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</si>
  <si>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</si>
  <si>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</si>
  <si>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</si>
  <si>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</si>
  <si>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</si>
  <si>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</si>
  <si>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</si>
  <si>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</si>
  <si>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</si>
  <si>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</si>
  <si>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</si>
  <si>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</si>
  <si>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</si>
  <si>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</si>
  <si>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</si>
  <si>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</si>
  <si>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</si>
  <si>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</si>
  <si>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</si>
  <si>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</si>
  <si>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</si>
  <si>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</si>
  <si>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</si>
  <si>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</si>
  <si>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</si>
  <si>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</si>
  <si>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</si>
  <si>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</si>
  <si>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</si>
  <si>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</si>
  <si>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</si>
  <si>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</si>
  <si>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</si>
  <si>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</si>
  <si>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</si>
  <si>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</si>
  <si>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</si>
  <si>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</si>
  <si>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</si>
  <si>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</si>
  <si>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</si>
  <si>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</si>
  <si>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</si>
  <si>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</si>
  <si>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</si>
  <si>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</si>
  <si>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</si>
  <si>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</si>
  <si>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</si>
  <si>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</si>
  <si>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</si>
  <si>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</si>
  <si>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</si>
  <si>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</si>
  <si>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</si>
  <si>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</si>
  <si>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</si>
  <si>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</si>
  <si>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</si>
  <si>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</si>
  <si>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</si>
  <si>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</si>
  <si>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</si>
  <si>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</si>
  <si>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</si>
  <si>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</si>
  <si>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</si>
  <si>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</si>
  <si>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</si>
  <si>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</si>
  <si>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</si>
  <si>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</si>
  <si>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</si>
  <si>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</si>
  <si>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</si>
  <si>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</si>
  <si>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</si>
  <si>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</si>
  <si>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</si>
  <si>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</si>
  <si>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</si>
  <si>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</si>
  <si>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</si>
  <si>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</si>
  <si>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</si>
  <si>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</si>
  <si>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</si>
  <si>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</si>
  <si>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</si>
  <si>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</si>
  <si>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</si>
  <si>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</si>
  <si>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</si>
  <si>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</si>
  <si>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</si>
  <si>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</si>
  <si>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</si>
  <si>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</si>
  <si>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</si>
  <si>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</si>
  <si>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</si>
  <si>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</si>
  <si>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</si>
  <si>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</si>
  <si>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</si>
  <si>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</si>
  <si>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</si>
  <si>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</si>
  <si>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</si>
  <si>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</si>
  <si>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</si>
  <si>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</si>
  <si>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</si>
  <si>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</si>
  <si>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</si>
  <si>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</si>
  <si>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</si>
  <si>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</si>
  <si>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</si>
  <si>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</si>
  <si>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</si>
  <si>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</si>
  <si>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</si>
  <si>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</si>
  <si>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</si>
  <si>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</si>
  <si>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</si>
  <si>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</si>
  <si>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</si>
  <si>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</si>
  <si>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</si>
  <si>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</si>
  <si>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</si>
  <si>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</si>
  <si>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</si>
  <si>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</si>
  <si>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</si>
  <si>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</si>
  <si>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</si>
  <si>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</si>
  <si>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</si>
  <si>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</si>
  <si>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</si>
  <si>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</si>
  <si>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</si>
  <si>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</si>
  <si>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</si>
  <si>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</si>
  <si>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</si>
  <si>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</si>
  <si>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</si>
  <si>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</si>
  <si>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</si>
  <si>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</si>
  <si>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</si>
  <si>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</si>
  <si>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</si>
  <si>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</si>
  <si>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</si>
  <si>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</si>
  <si>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</si>
  <si>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</si>
  <si>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</si>
  <si>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</si>
  <si>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</si>
  <si>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</si>
  <si>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</si>
  <si>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</si>
  <si>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</si>
  <si>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</si>
  <si>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</si>
  <si>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</si>
  <si>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</si>
  <si>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</si>
  <si>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</si>
  <si>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</si>
  <si>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</si>
  <si>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</si>
  <si>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</si>
  <si>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</si>
  <si>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</si>
  <si>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</si>
  <si>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</si>
  <si>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</si>
  <si>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</si>
  <si>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</si>
  <si>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</si>
  <si>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</si>
  <si>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</si>
  <si>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</si>
  <si>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</si>
  <si>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</si>
  <si>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</si>
  <si>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</si>
  <si>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</si>
  <si>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</si>
  <si>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</si>
  <si>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</si>
  <si>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</si>
  <si>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</si>
  <si>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</si>
  <si>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</si>
  <si>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</si>
  <si>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</si>
  <si>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</si>
  <si>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</si>
  <si>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</si>
  <si>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</si>
  <si>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</si>
  <si>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</si>
  <si>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</si>
  <si>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</si>
  <si>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</si>
  <si>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</si>
  <si>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</si>
  <si>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</si>
  <si>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</si>
  <si>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</si>
  <si>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</si>
  <si>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</si>
  <si>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</si>
  <si>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</si>
  <si>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</si>
  <si>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</si>
  <si>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</si>
  <si>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</si>
  <si>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</si>
  <si>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</si>
  <si>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</si>
  <si>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</si>
  <si>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</si>
  <si>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</si>
  <si>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</si>
  <si>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</si>
  <si>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</si>
  <si>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</si>
  <si>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</si>
  <si>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</si>
  <si>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</si>
  <si>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</si>
  <si>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</si>
  <si>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</si>
  <si>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</si>
  <si>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</si>
  <si>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</si>
  <si>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</si>
  <si>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</si>
  <si>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</si>
  <si>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</si>
  <si>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</si>
  <si>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</si>
  <si>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</si>
  <si>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</si>
  <si>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</si>
  <si>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</si>
  <si>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</si>
  <si>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</si>
  <si>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</si>
  <si>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</si>
  <si>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</si>
  <si>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</si>
  <si>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</si>
  <si>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</si>
  <si>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</si>
  <si>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</si>
  <si>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</si>
  <si>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</si>
  <si>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</si>
  <si>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</si>
  <si>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</si>
  <si>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</si>
  <si>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</si>
  <si>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</si>
  <si>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</si>
  <si>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</si>
  <si>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</si>
  <si>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</si>
  <si>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</si>
  <si>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</si>
  <si>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</si>
  <si>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</si>
  <si>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</si>
  <si>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</si>
  <si>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</si>
  <si>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</si>
  <si>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</si>
  <si>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</si>
  <si>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</si>
  <si>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</si>
  <si>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</si>
  <si>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</si>
  <si>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</si>
  <si>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</si>
  <si>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</si>
  <si>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</si>
  <si>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</si>
  <si>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</si>
  <si>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</si>
  <si>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</si>
  <si>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</si>
  <si>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</si>
  <si>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</si>
  <si>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</si>
  <si>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</si>
  <si>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</si>
  <si>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</si>
  <si>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</si>
  <si>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</si>
  <si>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</si>
  <si>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</si>
  <si>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</si>
  <si>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</si>
  <si>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</si>
  <si>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</si>
  <si>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</si>
  <si>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</si>
  <si>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</si>
  <si>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</si>
  <si>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</si>
  <si>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</si>
  <si>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</si>
  <si>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</si>
  <si>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</si>
  <si>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</si>
  <si>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</si>
  <si>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</si>
  <si>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</si>
  <si>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</si>
  <si>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</si>
  <si>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</si>
  <si>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</si>
  <si>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</si>
  <si>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</si>
  <si>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</si>
  <si>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</si>
  <si>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</si>
  <si>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</si>
  <si>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</si>
  <si>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</si>
  <si>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</si>
  <si>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</si>
  <si>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</si>
  <si>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</si>
  <si>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</si>
  <si>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</si>
  <si>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</si>
  <si>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</si>
  <si>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</si>
  <si>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</si>
  <si>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</si>
  <si>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</si>
  <si>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</si>
  <si>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</si>
  <si>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</si>
  <si>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</si>
  <si>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</si>
  <si>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</si>
  <si>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</si>
  <si>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</si>
  <si>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</si>
  <si>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</si>
  <si>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</si>
  <si>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</si>
  <si>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</si>
  <si>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</si>
  <si>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</si>
  <si>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</si>
  <si>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</si>
  <si>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</si>
  <si>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</si>
  <si>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</si>
  <si>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</si>
  <si>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</si>
  <si>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</si>
  <si>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</si>
  <si>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</si>
  <si>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</si>
  <si>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</si>
  <si>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</si>
  <si>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</si>
  <si>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</si>
  <si>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</si>
  <si>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</si>
  <si>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</si>
  <si>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</si>
  <si>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</si>
  <si>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</si>
  <si>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</si>
  <si>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</si>
  <si>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</si>
  <si>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</si>
  <si>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</si>
  <si>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</si>
  <si>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</si>
  <si>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</si>
  <si>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</si>
  <si>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</si>
  <si>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</si>
  <si>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</si>
  <si>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</si>
  <si>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</si>
  <si>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</si>
  <si>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</si>
  <si>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</si>
  <si>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</si>
  <si>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</si>
  <si>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</si>
  <si>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</si>
  <si>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</si>
  <si>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</si>
  <si>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</si>
  <si>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</si>
  <si>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</si>
  <si>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</si>
  <si>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</si>
  <si>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</si>
  <si>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</si>
  <si>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</si>
  <si>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</si>
  <si>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</si>
  <si>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</si>
  <si>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</si>
  <si>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</si>
  <si>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</si>
  <si>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</si>
  <si>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</si>
  <si>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</si>
  <si>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</si>
  <si>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</si>
  <si>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</si>
  <si>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</si>
  <si>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</si>
  <si>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</si>
  <si>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</si>
  <si>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</si>
  <si>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</si>
  <si>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</si>
  <si>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</si>
  <si>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</si>
  <si>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</si>
  <si>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</si>
  <si>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</si>
  <si>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</si>
  <si>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</si>
  <si>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</si>
  <si>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</si>
  <si>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</si>
  <si>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</si>
  <si>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</si>
  <si>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</si>
  <si>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</si>
  <si>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</si>
  <si>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</si>
  <si>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</si>
  <si>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</si>
  <si>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</si>
  <si>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</si>
  <si>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</si>
  <si>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</si>
  <si>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</si>
  <si>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</si>
  <si>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</si>
  <si>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</si>
  <si>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</si>
  <si>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</si>
  <si>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</si>
  <si>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</si>
  <si>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</si>
  <si>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</si>
  <si>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</si>
  <si>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</si>
  <si>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</si>
  <si>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</si>
  <si>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</si>
  <si>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</si>
  <si>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</si>
  <si>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</si>
  <si>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</si>
  <si>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</si>
  <si>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</si>
  <si>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</si>
  <si>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</si>
  <si>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</si>
  <si>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</si>
  <si>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</si>
  <si>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</si>
  <si>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</si>
  <si>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</si>
  <si>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</si>
  <si>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</si>
  <si>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</si>
  <si>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</si>
  <si>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</si>
  <si>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</si>
  <si>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</si>
  <si>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</si>
  <si>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</si>
  <si>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</si>
  <si>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</si>
  <si>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</si>
  <si>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</si>
  <si>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</si>
  <si>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</si>
  <si>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</si>
  <si>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</si>
  <si>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</si>
  <si>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</si>
  <si>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</si>
  <si>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</si>
  <si>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</si>
  <si>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</si>
  <si>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</si>
  <si>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</si>
  <si>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</si>
  <si>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</si>
  <si>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</si>
  <si>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</si>
  <si>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</si>
  <si>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</si>
  <si>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</si>
  <si>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</si>
  <si>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</si>
  <si>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</si>
  <si>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</si>
  <si>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</si>
  <si>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</si>
  <si>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</si>
  <si>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</si>
  <si>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</si>
  <si>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</si>
  <si>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</si>
  <si>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</si>
  <si>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</si>
  <si>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</si>
  <si>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</si>
  <si>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</si>
  <si>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</si>
  <si>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</si>
  <si>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</si>
  <si>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</si>
  <si>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</si>
  <si>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</si>
  <si>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</si>
  <si>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</si>
  <si>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</si>
  <si>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</si>
  <si>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</si>
  <si>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</si>
  <si>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</si>
  <si>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</si>
  <si>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</si>
  <si>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</si>
  <si>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</si>
  <si>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</si>
  <si>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</si>
  <si>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</si>
  <si>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</si>
  <si>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</si>
  <si>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</si>
  <si>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</si>
  <si>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</si>
  <si>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</si>
  <si>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</si>
  <si>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</si>
  <si>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</si>
  <si>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</si>
  <si>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</si>
  <si>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</si>
  <si>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</si>
  <si>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</si>
  <si>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</si>
  <si>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</si>
  <si>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</si>
  <si>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</si>
  <si>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</si>
  <si>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</si>
  <si>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</si>
  <si>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</si>
  <si>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</si>
  <si>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</si>
  <si>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</si>
  <si>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</si>
  <si>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</si>
  <si>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</si>
  <si>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</si>
  <si>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</si>
  <si>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</si>
  <si>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</si>
  <si>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</si>
  <si>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</si>
  <si>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</si>
  <si>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</si>
  <si>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</si>
  <si>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</si>
  <si>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</si>
  <si>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</si>
  <si>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</si>
  <si>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</si>
  <si>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</si>
  <si>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</si>
  <si>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</si>
  <si>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</si>
  <si>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</si>
  <si>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</si>
  <si>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</si>
  <si>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</si>
  <si>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</si>
  <si>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</si>
  <si>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</si>
  <si>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</si>
  <si>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</si>
  <si>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</si>
  <si>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</si>
  <si>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</si>
  <si>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</si>
  <si>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</si>
  <si>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</si>
  <si>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</si>
  <si>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</si>
  <si>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</si>
  <si>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</si>
  <si>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</si>
  <si>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</si>
  <si>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</si>
  <si>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</si>
  <si>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</si>
  <si>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</si>
  <si>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</si>
  <si>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</si>
  <si>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</si>
  <si>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</si>
  <si>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</si>
  <si>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</si>
  <si>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</si>
  <si>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</si>
  <si>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</si>
  <si>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</si>
  <si>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</si>
  <si>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</si>
  <si>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</si>
  <si>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</si>
  <si>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</si>
  <si>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</si>
  <si>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</si>
  <si>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</si>
  <si>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</si>
  <si>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</si>
  <si>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</si>
  <si>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</si>
  <si>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</si>
  <si>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</si>
  <si>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</si>
  <si>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</si>
  <si>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</si>
  <si>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</si>
  <si>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</si>
  <si>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</si>
  <si>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</si>
  <si>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</si>
  <si>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</si>
  <si>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</si>
  <si>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</si>
  <si>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</si>
  <si>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</si>
  <si>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</si>
  <si>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</si>
  <si>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</si>
  <si>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</si>
  <si>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</si>
  <si>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</si>
  <si>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</si>
  <si>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</si>
  <si>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</si>
  <si>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</si>
  <si>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</si>
  <si>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</si>
  <si>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</si>
  <si>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</si>
  <si>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</si>
  <si>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</si>
  <si>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</si>
  <si>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</si>
  <si>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</si>
  <si>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</si>
  <si>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</si>
  <si>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</si>
  <si>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</si>
  <si>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</si>
  <si>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</si>
  <si>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</si>
  <si>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</si>
  <si>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</si>
  <si>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</si>
  <si>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</si>
  <si>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</si>
  <si>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</si>
  <si>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</si>
  <si>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</si>
  <si>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</si>
  <si>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</si>
  <si>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</si>
  <si>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</si>
  <si>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</si>
  <si>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</si>
  <si>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</si>
  <si>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</si>
  <si>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</si>
  <si>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</si>
  <si>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</si>
  <si>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</si>
  <si>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</si>
  <si>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</si>
  <si>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</si>
  <si>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</si>
  <si>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</si>
  <si>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</si>
  <si>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</si>
  <si>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</si>
  <si>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</si>
  <si>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</si>
  <si>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</si>
  <si>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</si>
  <si>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</si>
  <si>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</si>
  <si>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</si>
  <si>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</si>
  <si>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</si>
  <si>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</si>
  <si>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</si>
  <si>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</si>
  <si>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</si>
  <si>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</si>
  <si>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</si>
  <si>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</si>
  <si>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</si>
  <si>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</si>
  <si>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</si>
  <si>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</si>
  <si>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</si>
  <si>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</si>
  <si>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</si>
  <si>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</si>
  <si>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</si>
  <si>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</si>
  <si>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</si>
  <si>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</si>
  <si>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</si>
  <si>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</si>
  <si>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</si>
  <si>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</si>
  <si>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</si>
  <si>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</si>
  <si>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</si>
  <si>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</si>
  <si>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</si>
  <si>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</si>
  <si>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</si>
  <si>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</si>
  <si>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</si>
  <si>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</si>
  <si>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</si>
  <si>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</si>
  <si>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</si>
  <si>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</si>
  <si>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</si>
  <si>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</si>
  <si>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</si>
  <si>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</si>
  <si>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</si>
  <si>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</si>
  <si>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</si>
  <si>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</si>
  <si>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</si>
  <si>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</si>
  <si>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</si>
  <si>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</si>
  <si>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</si>
  <si>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</si>
  <si>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</si>
  <si>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</si>
  <si>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</si>
  <si>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</si>
  <si>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</si>
  <si>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</si>
  <si>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</si>
  <si>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</si>
  <si>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</si>
  <si>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</si>
  <si>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</si>
  <si>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</si>
  <si>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</si>
  <si>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</si>
  <si>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</si>
  <si>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</si>
  <si>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</si>
  <si>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</si>
  <si>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</si>
  <si>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</si>
  <si>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</si>
  <si>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</si>
  <si>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</si>
  <si>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</si>
  <si>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</si>
  <si>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</si>
  <si>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</si>
  <si>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</si>
  <si>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</si>
  <si>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</si>
  <si>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</si>
  <si>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</si>
  <si>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</si>
  <si>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</si>
  <si>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</si>
  <si>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</si>
  <si>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</si>
  <si>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</si>
  <si>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</si>
  <si>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</si>
  <si>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</si>
  <si>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</si>
  <si>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</si>
  <si>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</si>
  <si>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</si>
  <si>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</si>
  <si>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</si>
  <si>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</si>
  <si>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</si>
  <si>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</si>
  <si>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</si>
  <si>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</si>
  <si>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</si>
  <si>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</si>
  <si>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</si>
  <si>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</si>
  <si>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</si>
  <si>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</si>
  <si>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</si>
  <si>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</si>
  <si>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</si>
  <si>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</si>
  <si>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</si>
  <si>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</si>
  <si>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</si>
  <si>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</si>
  <si>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</si>
  <si>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</si>
  <si>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</si>
  <si>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</si>
  <si>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</si>
  <si>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</si>
  <si>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</si>
  <si>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</si>
  <si>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</si>
  <si>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</si>
  <si>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</si>
  <si>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</si>
  <si>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</si>
  <si>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</si>
  <si>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</si>
  <si>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</si>
  <si>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</si>
  <si>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</si>
  <si>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</si>
  <si>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</si>
  <si>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</si>
  <si>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</si>
  <si>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</si>
  <si>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</si>
  <si>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</si>
  <si>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</si>
  <si>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</si>
  <si>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</si>
  <si>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</si>
  <si>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</si>
  <si>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</si>
  <si>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</si>
  <si>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</si>
  <si>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</si>
  <si>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</si>
  <si>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</si>
  <si>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</si>
  <si>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</si>
  <si>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</si>
  <si>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</si>
  <si>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</si>
  <si>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</si>
  <si>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</si>
  <si>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</si>
  <si>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</si>
  <si>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</si>
  <si>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</si>
  <si>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</si>
  <si>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</si>
  <si>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</si>
  <si>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</si>
  <si>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</si>
  <si>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</si>
  <si>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</si>
  <si>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</si>
  <si>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</si>
  <si>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</si>
  <si>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</si>
  <si>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</si>
  <si>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</si>
  <si>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</si>
  <si>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</si>
  <si>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</si>
  <si>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</si>
  <si>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</si>
  <si>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</si>
  <si>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</si>
  <si>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</si>
  <si>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</si>
  <si>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</si>
  <si>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</si>
  <si>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</si>
  <si>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</si>
  <si>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</si>
  <si>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</si>
  <si>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</si>
  <si>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</si>
  <si>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</si>
  <si>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</si>
  <si>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</si>
  <si>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</si>
  <si>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</si>
  <si>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</si>
  <si>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</si>
  <si>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</si>
  <si>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</si>
  <si>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</si>
  <si>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</si>
  <si>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</si>
  <si>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</si>
  <si>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</si>
  <si>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</si>
  <si>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</si>
  <si>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</si>
  <si>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</si>
  <si>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</si>
  <si>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</si>
  <si>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</si>
  <si>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</si>
  <si>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</si>
  <si>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</si>
  <si>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</si>
  <si>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</si>
  <si>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</si>
  <si>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</si>
  <si>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</si>
  <si>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</si>
  <si>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</si>
  <si>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</si>
  <si>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</si>
  <si>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</si>
  <si>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</si>
  <si>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</si>
  <si>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</si>
  <si>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</si>
  <si>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</si>
  <si>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</si>
  <si>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</si>
  <si>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</si>
  <si>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</si>
  <si>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</si>
  <si>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</si>
  <si>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</si>
  <si>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</si>
  <si>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</si>
  <si>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</si>
  <si>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</si>
  <si>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</si>
  <si>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</si>
  <si>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</si>
  <si>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</si>
  <si>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</si>
  <si>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</si>
  <si>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</si>
  <si>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</si>
  <si>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</si>
  <si>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</si>
  <si>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</si>
  <si>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</si>
  <si>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</si>
  <si>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</si>
  <si>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</si>
  <si>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</si>
  <si>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</si>
  <si>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</si>
  <si>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</si>
  <si>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</si>
  <si>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</si>
  <si>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</si>
  <si>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</si>
  <si>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</si>
  <si>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</si>
  <si>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</si>
  <si>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</si>
  <si>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</si>
  <si>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</si>
  <si>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</si>
  <si>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</si>
  <si>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</si>
  <si>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</si>
  <si>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</si>
  <si>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</si>
  <si>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</si>
  <si>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</si>
  <si>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</si>
  <si>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</si>
  <si>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</si>
  <si>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</si>
  <si>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</si>
  <si>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</si>
  <si>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</si>
  <si>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</si>
  <si>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</si>
  <si>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</si>
  <si>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</si>
  <si>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</si>
  <si>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</si>
  <si>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</si>
  <si>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</si>
  <si>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</si>
  <si>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</si>
  <si>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</si>
  <si>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</si>
  <si>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</si>
  <si>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</si>
  <si>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</si>
  <si>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</si>
  <si>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</si>
  <si>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</si>
  <si>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</si>
  <si>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</si>
  <si>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</si>
  <si>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</si>
  <si>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</si>
  <si>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</si>
  <si>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</si>
  <si>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</si>
  <si>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</si>
  <si>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</si>
  <si>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</si>
  <si>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</si>
  <si>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</si>
  <si>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</si>
  <si>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</si>
  <si>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</si>
  <si>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</si>
  <si>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</si>
  <si>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</si>
  <si>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</si>
  <si>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</si>
  <si>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</si>
  <si>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</si>
  <si>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</si>
  <si>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</si>
  <si>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</si>
  <si>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</si>
  <si>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</si>
  <si>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</si>
  <si>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</si>
  <si>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</si>
  <si>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</si>
  <si>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</si>
  <si>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</si>
  <si>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</si>
  <si>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</si>
  <si>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</si>
  <si>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</si>
  <si>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</si>
  <si>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</si>
  <si>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</si>
  <si>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</si>
  <si>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</si>
  <si>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</si>
  <si>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</si>
  <si>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</si>
  <si>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</si>
  <si>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</si>
  <si>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</si>
  <si>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</si>
  <si>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</si>
  <si>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</si>
  <si>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</si>
  <si>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</si>
  <si>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</si>
  <si>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</si>
  <si>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</si>
  <si>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</si>
  <si>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</si>
  <si>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</si>
  <si>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</si>
  <si>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</si>
  <si>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</si>
  <si>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</si>
  <si>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</si>
  <si>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</si>
  <si>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</si>
  <si>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</si>
  <si>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</si>
  <si>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</si>
  <si>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</si>
  <si>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</si>
  <si>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</si>
  <si>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</si>
  <si>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</si>
  <si>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</si>
  <si>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</si>
  <si>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</si>
  <si>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</si>
  <si>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</si>
  <si>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</si>
  <si>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</si>
  <si>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</si>
  <si>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</si>
  <si>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</si>
  <si>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</si>
  <si>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</si>
  <si>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</si>
  <si>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</si>
  <si>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</si>
  <si>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</si>
  <si>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</si>
  <si>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</si>
  <si>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</si>
  <si>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</si>
  <si>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</si>
  <si>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</si>
  <si>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</si>
  <si>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</si>
  <si>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</si>
  <si>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</si>
  <si>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</si>
  <si>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</si>
  <si>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</si>
  <si>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</si>
  <si>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</si>
  <si>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</si>
  <si>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</si>
  <si>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</si>
  <si>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</si>
  <si>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</si>
  <si>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</si>
  <si>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</si>
  <si>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</si>
  <si>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</si>
  <si>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</si>
  <si>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</si>
  <si>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</si>
  <si>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</si>
  <si>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</si>
  <si>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</si>
  <si>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</si>
  <si>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</si>
  <si>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</si>
  <si>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</si>
  <si>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</si>
  <si>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</si>
  <si>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</si>
  <si>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</si>
  <si>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</si>
  <si>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</si>
  <si>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</si>
  <si>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</si>
  <si>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</si>
  <si>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</si>
  <si>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</si>
  <si>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</si>
  <si>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</si>
  <si>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</si>
  <si>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</si>
  <si>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</si>
  <si>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</si>
  <si>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</si>
  <si>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</si>
  <si>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</si>
  <si>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</si>
  <si>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</si>
  <si>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</si>
  <si>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</si>
  <si>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</si>
  <si>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</si>
  <si>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</si>
  <si>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</si>
  <si>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</si>
  <si>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</si>
  <si>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</si>
  <si>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</si>
  <si>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</si>
  <si>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</si>
  <si>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</si>
  <si>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</si>
  <si>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</si>
  <si>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</si>
  <si>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</si>
  <si>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</si>
  <si>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</si>
  <si>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</si>
  <si>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</si>
  <si>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</si>
  <si>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</si>
  <si>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</si>
  <si>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</si>
  <si>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</si>
  <si>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</si>
  <si>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</si>
  <si>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</si>
  <si>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</si>
  <si>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</si>
  <si>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</si>
  <si>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</si>
  <si>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</si>
  <si>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</si>
  <si>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</si>
  <si>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</si>
  <si>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</si>
  <si>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</si>
  <si>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</si>
  <si>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</si>
  <si>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</si>
  <si>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</si>
  <si>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</si>
  <si>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</si>
  <si>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</si>
  <si>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</si>
  <si>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</si>
  <si>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</si>
  <si>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</si>
  <si>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</si>
  <si>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</si>
  <si>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</si>
  <si>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</si>
  <si>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</si>
  <si>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</si>
  <si>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</si>
  <si>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</si>
  <si>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</si>
  <si>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</si>
  <si>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</si>
  <si>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</si>
  <si>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</si>
  <si>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</si>
  <si>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</si>
  <si>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</si>
  <si>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</si>
  <si>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</si>
  <si>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</si>
  <si>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</si>
  <si>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</si>
  <si>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</si>
  <si>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</si>
  <si>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</si>
  <si>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</si>
  <si>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</si>
  <si>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</si>
  <si>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</si>
  <si>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</si>
  <si>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</si>
  <si>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</si>
  <si>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</si>
  <si>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</si>
  <si>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</si>
  <si>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</si>
  <si>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</si>
  <si>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</si>
  <si>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</si>
  <si>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</si>
  <si>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</si>
  <si>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</si>
  <si>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</si>
  <si>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</si>
  <si>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</si>
  <si>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</si>
  <si>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</si>
  <si>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</si>
  <si>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</si>
  <si>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</si>
  <si>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</si>
  <si>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</si>
  <si>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</si>
  <si>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</si>
  <si>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</si>
  <si>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</si>
  <si>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</si>
  <si>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</si>
  <si>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</si>
  <si>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</si>
  <si>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</si>
  <si>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</si>
  <si>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</si>
  <si>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</si>
  <si>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</si>
  <si>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</si>
  <si>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</si>
  <si>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</si>
  <si>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</si>
  <si>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</si>
  <si>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</si>
  <si>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</si>
  <si>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</si>
  <si>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</si>
  <si>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</si>
  <si>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</si>
  <si>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</si>
  <si>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</si>
  <si>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</si>
  <si>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</si>
  <si>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</si>
  <si>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</si>
  <si>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</si>
  <si>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</si>
  <si>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</si>
  <si>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</si>
  <si>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</si>
  <si>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</si>
  <si>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</si>
  <si>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</si>
  <si>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</si>
  <si>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</si>
  <si>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</si>
  <si>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</si>
  <si>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</si>
  <si>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</si>
  <si>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</si>
  <si>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</si>
  <si>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</si>
  <si>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</si>
  <si>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</si>
  <si>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</si>
  <si>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</si>
  <si>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</si>
  <si>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</si>
  <si>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</si>
  <si>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</si>
  <si>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</si>
  <si>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</si>
  <si>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</si>
  <si>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</si>
  <si>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</si>
  <si>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</si>
  <si>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</si>
  <si>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</si>
  <si>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</si>
  <si>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</si>
  <si>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</si>
  <si>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</si>
  <si>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</si>
  <si>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</si>
  <si>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</si>
  <si>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</si>
  <si>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</si>
  <si>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</si>
  <si>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</si>
  <si>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</si>
  <si>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</si>
  <si>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</si>
  <si>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</si>
  <si>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</si>
  <si>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</si>
  <si>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</si>
  <si>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</si>
  <si>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</si>
  <si>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</si>
  <si>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</si>
  <si>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</si>
  <si>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</si>
  <si>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</si>
  <si>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</si>
  <si>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</si>
  <si>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</si>
  <si>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</si>
  <si>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</si>
  <si>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</si>
  <si>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</si>
  <si>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</si>
  <si>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</si>
  <si>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</si>
  <si>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</si>
  <si>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</si>
  <si>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</si>
  <si>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</si>
  <si>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</si>
  <si>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</si>
  <si>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</si>
  <si>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</si>
  <si>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</si>
  <si>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</si>
  <si>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</si>
  <si>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</si>
  <si>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</si>
  <si>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</si>
  <si>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</si>
  <si>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</si>
  <si>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</si>
  <si>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</si>
  <si>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</si>
  <si>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</si>
  <si>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</si>
  <si>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</si>
  <si>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</si>
  <si>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</si>
  <si>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</si>
  <si>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</si>
  <si>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</si>
  <si>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</si>
  <si>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</si>
  <si>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</si>
  <si>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</si>
  <si>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</si>
  <si>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</si>
  <si>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</si>
  <si>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</si>
  <si>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</si>
  <si>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</si>
  <si>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</si>
  <si>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</si>
  <si>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</si>
  <si>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</si>
  <si>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</si>
  <si>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</si>
  <si>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</si>
  <si>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</si>
  <si>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</si>
  <si>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</si>
  <si>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</si>
  <si>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</si>
  <si>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</si>
  <si>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</si>
  <si>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</si>
  <si>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</si>
  <si>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</si>
  <si>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</si>
  <si>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</si>
  <si>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</si>
  <si>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</si>
  <si>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</si>
  <si>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</si>
  <si>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</si>
  <si>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</si>
  <si>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</si>
  <si>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</si>
  <si>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</si>
  <si>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</si>
  <si>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</si>
  <si>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</si>
  <si>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</si>
  <si>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</si>
  <si>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</si>
  <si>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</si>
  <si>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</si>
  <si>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</si>
  <si>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</si>
  <si>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</si>
  <si>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</si>
  <si>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</si>
  <si>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</si>
  <si>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</si>
  <si>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</si>
  <si>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</si>
  <si>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</si>
  <si>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</si>
  <si>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</si>
  <si>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</si>
  <si>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</si>
  <si>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</si>
  <si>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</si>
  <si>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</si>
  <si>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</si>
  <si>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</si>
  <si>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</si>
  <si>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</si>
  <si>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</si>
  <si>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</si>
  <si>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</si>
  <si>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</si>
  <si>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</si>
  <si>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</si>
  <si>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</si>
  <si>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</si>
  <si>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</si>
  <si>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</si>
  <si>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</si>
  <si>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</si>
  <si>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</si>
  <si>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</si>
  <si>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</si>
  <si>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</si>
  <si>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</si>
  <si>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</si>
  <si>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</si>
  <si>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</si>
  <si>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</si>
  <si>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</si>
  <si>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</si>
  <si>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</si>
  <si>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</si>
  <si>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</si>
  <si>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</si>
  <si>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</si>
  <si>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</si>
  <si>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</si>
  <si>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</si>
  <si>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</si>
  <si>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</si>
  <si>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</si>
  <si>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</si>
  <si>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</si>
  <si>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</si>
  <si>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</si>
  <si>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</si>
  <si>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</si>
  <si>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</si>
  <si>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</si>
  <si>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</si>
  <si>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</si>
  <si>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</si>
  <si>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</si>
  <si>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</si>
  <si>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</si>
  <si>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</si>
  <si>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</si>
  <si>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</si>
  <si>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</si>
  <si>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</si>
  <si>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</si>
  <si>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</si>
  <si>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</si>
  <si>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</si>
  <si>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</si>
  <si>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</si>
  <si>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</si>
  <si>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</si>
  <si>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</si>
  <si>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</si>
  <si>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</si>
  <si>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</si>
  <si>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</si>
  <si>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</si>
  <si>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</si>
  <si>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</si>
  <si>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</si>
  <si>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</si>
  <si>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</si>
  <si>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</si>
  <si>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</si>
  <si>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</si>
  <si>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</si>
  <si>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</si>
  <si>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</si>
  <si>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</si>
  <si>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</si>
  <si>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</si>
  <si>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</si>
  <si>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</si>
  <si>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</si>
  <si>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</si>
  <si>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</si>
  <si>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</si>
  <si>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</si>
  <si>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</si>
  <si>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</si>
  <si>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</si>
  <si>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</si>
  <si>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</si>
  <si>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</si>
  <si>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</si>
  <si>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</si>
  <si>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</si>
  <si>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</si>
  <si>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</si>
  <si>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</si>
  <si>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</si>
  <si>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</si>
  <si>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</si>
  <si>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</si>
  <si>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</si>
  <si>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</si>
  <si>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</si>
  <si>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</si>
  <si>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</si>
  <si>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</si>
  <si>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</si>
  <si>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</si>
  <si>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</si>
  <si>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</si>
  <si>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</si>
  <si>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</si>
  <si>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</si>
  <si>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</si>
  <si>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</si>
  <si>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</si>
  <si>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</si>
  <si>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</si>
  <si>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</si>
  <si>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</si>
  <si>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</si>
  <si>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</si>
  <si>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</si>
  <si>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</si>
  <si>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</si>
  <si>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</si>
  <si>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</si>
  <si>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</si>
  <si>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</si>
  <si>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</si>
  <si>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</si>
  <si>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</si>
  <si>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</si>
  <si>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</si>
  <si>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</si>
  <si>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</si>
  <si>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</si>
  <si>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</si>
  <si>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</si>
  <si>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</si>
  <si>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</si>
  <si>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</si>
  <si>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</si>
  <si>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</si>
  <si>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</si>
  <si>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</si>
  <si>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</si>
  <si>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</si>
  <si>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</si>
  <si>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</si>
  <si>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</si>
  <si>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</si>
  <si>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</si>
  <si>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</si>
  <si>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</si>
  <si>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</si>
  <si>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</si>
  <si>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</si>
  <si>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</si>
  <si>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</si>
  <si>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</si>
  <si>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</si>
  <si>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</si>
  <si>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</si>
  <si>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</si>
  <si>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</si>
  <si>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</si>
  <si>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</si>
  <si>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</si>
  <si>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</si>
  <si>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</si>
  <si>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</si>
  <si>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</si>
  <si>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</si>
  <si>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</si>
  <si>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</si>
  <si>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</si>
  <si>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</si>
  <si>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</si>
  <si>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</si>
  <si>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</si>
  <si>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</si>
  <si>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</si>
  <si>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</si>
  <si>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</si>
  <si>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</si>
  <si>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</si>
  <si>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</si>
  <si>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</si>
  <si>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</si>
  <si>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</si>
  <si>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</si>
  <si>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</si>
  <si>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</si>
  <si>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</si>
  <si>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</si>
  <si>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</si>
  <si>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</si>
  <si>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</si>
  <si>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</si>
  <si>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</si>
  <si>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</si>
  <si>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</si>
  <si>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</si>
  <si>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</si>
  <si>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</si>
  <si>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</si>
  <si>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</si>
  <si>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</si>
  <si>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</si>
  <si>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</si>
  <si>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</si>
  <si>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</si>
  <si>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</si>
  <si>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</si>
  <si>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</si>
  <si>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</si>
  <si>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</si>
  <si>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</si>
  <si>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</si>
  <si>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</si>
  <si>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</si>
  <si>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</si>
  <si>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</si>
  <si>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</si>
  <si>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</si>
  <si>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</si>
  <si>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</si>
  <si>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</si>
  <si>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</si>
  <si>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</si>
  <si>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</si>
  <si>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</si>
  <si>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</si>
  <si>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</si>
  <si>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</si>
  <si>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</si>
  <si>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</si>
  <si>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</si>
  <si>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</si>
  <si>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</si>
  <si>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</si>
  <si>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</si>
  <si>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</si>
  <si>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</si>
  <si>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</si>
  <si>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</si>
  <si>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</si>
  <si>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</si>
  <si>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</si>
  <si>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</si>
  <si>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</si>
  <si>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</si>
  <si>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</si>
  <si>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</si>
  <si>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</si>
  <si>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</si>
  <si>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</si>
  <si>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</si>
  <si>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</si>
  <si>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</si>
  <si>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</si>
  <si>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</si>
  <si>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</si>
  <si>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</si>
  <si>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</si>
  <si>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</si>
  <si>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</si>
  <si>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</si>
  <si>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</si>
  <si>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</si>
  <si>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</si>
  <si>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</si>
  <si>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</si>
  <si>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</si>
  <si>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</si>
  <si>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</si>
  <si>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</si>
  <si>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</si>
  <si>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</si>
  <si>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</si>
  <si>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</si>
  <si>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</si>
  <si>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</si>
  <si>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</si>
  <si>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</si>
  <si>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</si>
  <si>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</si>
  <si>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</si>
  <si>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</si>
  <si>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</si>
  <si>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</si>
  <si>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</si>
  <si>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</si>
  <si>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</si>
  <si>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</si>
  <si>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</si>
  <si>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</si>
  <si>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</si>
  <si>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</si>
  <si>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</si>
  <si>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</si>
  <si>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</si>
  <si>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</si>
  <si>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</si>
  <si>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</si>
  <si>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</si>
  <si>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</si>
  <si>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</si>
  <si>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</si>
  <si>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</si>
  <si>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</si>
  <si>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</si>
  <si>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</si>
  <si>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</si>
  <si>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</si>
  <si>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</si>
  <si>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</si>
  <si>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</si>
  <si>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</si>
  <si>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</si>
  <si>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</si>
  <si>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</si>
  <si>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</si>
  <si>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</si>
  <si>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</si>
  <si>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</si>
  <si>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</si>
  <si>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</si>
  <si>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</si>
  <si>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</si>
  <si>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</si>
  <si>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</si>
  <si>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</si>
  <si>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</si>
  <si>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</si>
  <si>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</si>
  <si>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</si>
  <si>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</si>
  <si>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</si>
  <si>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</si>
  <si>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</si>
  <si>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</si>
  <si>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</si>
  <si>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</si>
  <si>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</si>
  <si>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</si>
  <si>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</si>
  <si>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</si>
  <si>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</si>
  <si>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</si>
  <si>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</si>
  <si>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</si>
  <si>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</si>
  <si>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</si>
  <si>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</si>
  <si>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</si>
  <si>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</si>
  <si>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</si>
  <si>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</si>
  <si>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</si>
  <si>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</si>
  <si>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</si>
  <si>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</si>
  <si>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</si>
  <si>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</si>
  <si>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</si>
  <si>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</si>
  <si>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</si>
  <si>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</si>
  <si>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</si>
  <si>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</si>
  <si>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</si>
  <si>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</si>
  <si>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</si>
  <si>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</si>
  <si>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</si>
  <si>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</si>
  <si>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</si>
  <si>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</si>
  <si>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</si>
  <si>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</si>
  <si>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</si>
  <si>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</si>
  <si>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</si>
  <si>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</si>
  <si>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</si>
  <si>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</si>
  <si>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</si>
  <si>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</si>
  <si>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</si>
  <si>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</si>
  <si>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</si>
  <si>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</si>
  <si>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</si>
  <si>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</si>
  <si>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</si>
  <si>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</si>
  <si>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</si>
  <si>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</si>
  <si>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</si>
  <si>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</si>
  <si>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</si>
  <si>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</si>
  <si>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</si>
  <si>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</si>
  <si>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</si>
  <si>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</si>
  <si>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</si>
  <si>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</si>
  <si>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</si>
  <si>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</si>
  <si>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</si>
  <si>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</si>
  <si>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</si>
  <si>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</si>
  <si>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</si>
  <si>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</si>
  <si>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</si>
  <si>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</si>
  <si>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</si>
  <si>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</si>
  <si>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</si>
  <si>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</si>
  <si>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</si>
  <si>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</si>
  <si>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</si>
  <si>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</si>
  <si>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</si>
  <si>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</si>
  <si>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</si>
  <si>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</si>
  <si>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</si>
  <si>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</si>
  <si>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</si>
  <si>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</si>
  <si>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</si>
  <si>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</si>
  <si>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</si>
  <si>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</si>
  <si>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</si>
  <si>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</si>
  <si>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</si>
  <si>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</si>
  <si>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</si>
  <si>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</si>
  <si>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</si>
  <si>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</si>
  <si>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</si>
  <si>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</si>
  <si>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</si>
  <si>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</si>
  <si>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</si>
  <si>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</si>
  <si>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</si>
  <si>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</si>
  <si>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</si>
  <si>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</si>
  <si>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</si>
  <si>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</si>
  <si>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</si>
  <si>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</si>
  <si>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</si>
  <si>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</si>
  <si>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</si>
  <si>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</si>
  <si>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</si>
  <si>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</si>
  <si>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</si>
  <si>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</si>
  <si>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</si>
  <si>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</si>
  <si>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</si>
  <si>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</si>
  <si>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</si>
  <si>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</si>
  <si>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</si>
  <si>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</si>
  <si>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</si>
  <si>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</si>
  <si>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</si>
  <si>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</si>
  <si>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</si>
  <si>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</si>
  <si>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</si>
  <si>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</si>
  <si>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</si>
  <si>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</si>
  <si>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</si>
  <si>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</si>
  <si>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</si>
  <si>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</si>
  <si>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</si>
  <si>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</si>
  <si>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</si>
  <si>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</si>
  <si>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</si>
  <si>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</si>
  <si>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</si>
  <si>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</si>
  <si>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</si>
  <si>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</si>
  <si>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</si>
  <si>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</si>
  <si>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</si>
  <si>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</si>
  <si>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</si>
  <si>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</si>
  <si>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</si>
  <si>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</si>
  <si>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</si>
  <si>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</si>
  <si>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</si>
  <si>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</si>
  <si>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</si>
  <si>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</si>
  <si>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</si>
  <si>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</si>
  <si>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</si>
  <si>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</si>
  <si>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</si>
  <si>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</si>
  <si>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</si>
  <si>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</si>
  <si>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</si>
  <si>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</si>
  <si>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</si>
  <si>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</si>
  <si>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</si>
  <si>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</si>
  <si>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</si>
  <si>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</si>
  <si>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</si>
  <si>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</si>
  <si>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</si>
  <si>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</si>
  <si>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</si>
  <si>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</si>
  <si>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</si>
  <si>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</si>
  <si>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</si>
  <si>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</si>
  <si>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</si>
  <si>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</si>
  <si>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</si>
  <si>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</si>
  <si>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</si>
  <si>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</si>
  <si>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</si>
  <si>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</si>
  <si>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</si>
  <si>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</si>
  <si>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</si>
  <si>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</si>
  <si>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</si>
  <si>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</si>
  <si>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</si>
  <si>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</si>
  <si>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</si>
  <si>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</si>
  <si>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</si>
  <si>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</si>
  <si>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</si>
  <si>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</si>
  <si>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</si>
  <si>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</si>
  <si>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</si>
  <si>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</si>
  <si>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</si>
  <si>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</si>
  <si>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</si>
  <si>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</si>
  <si>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</si>
  <si>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</si>
  <si>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</si>
  <si>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</si>
  <si>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</si>
  <si>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</si>
  <si>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</si>
  <si>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</si>
  <si>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</si>
  <si>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</si>
  <si>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</si>
  <si>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</si>
  <si>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</si>
  <si>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</si>
  <si>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</si>
  <si>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</si>
  <si>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</si>
  <si>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</si>
  <si>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</si>
  <si>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</si>
  <si>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</si>
  <si>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</si>
  <si>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</si>
  <si>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</si>
  <si>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</si>
  <si>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</si>
  <si>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</si>
  <si>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</si>
  <si>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</si>
  <si>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</si>
  <si>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</si>
  <si>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</si>
  <si>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</si>
  <si>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</si>
  <si>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</si>
  <si>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</si>
  <si>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</si>
  <si>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</si>
  <si>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</si>
  <si>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</si>
  <si>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</si>
  <si>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</si>
  <si>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</si>
  <si>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</si>
  <si>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</si>
  <si>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</si>
  <si>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</si>
  <si>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</si>
  <si>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</si>
  <si>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</si>
  <si>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</si>
  <si>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</si>
  <si>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</si>
  <si>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</si>
  <si>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</si>
  <si>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</si>
  <si>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</si>
  <si>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</si>
  <si>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</si>
  <si>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</si>
  <si>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</si>
  <si>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</si>
  <si>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</si>
  <si>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</si>
  <si>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</si>
  <si>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</si>
  <si>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</si>
  <si>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</si>
  <si>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</si>
  <si>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</si>
  <si>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</si>
  <si>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</si>
  <si>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</si>
  <si>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</si>
  <si>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</si>
  <si>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</si>
  <si>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</si>
  <si>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</si>
  <si>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</si>
  <si>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</si>
  <si>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</si>
  <si>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</si>
  <si>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</si>
  <si>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</si>
  <si>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</si>
  <si>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</si>
  <si>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</si>
  <si>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</si>
  <si>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</si>
  <si>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</si>
  <si>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</si>
  <si>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</si>
  <si>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</si>
  <si>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</si>
  <si>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</si>
  <si>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</si>
  <si>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</si>
  <si>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</si>
  <si>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</si>
  <si>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</si>
  <si>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</si>
  <si>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</si>
  <si>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</si>
  <si>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</si>
  <si>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</si>
  <si>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</si>
  <si>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</si>
  <si>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</si>
  <si>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</si>
  <si>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</si>
  <si>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</si>
  <si>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</si>
  <si>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</si>
  <si>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</si>
  <si>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</si>
  <si>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</si>
  <si>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</si>
  <si>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</si>
  <si>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</si>
  <si>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</si>
  <si>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</si>
  <si>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</si>
  <si>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</si>
  <si>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</si>
  <si>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</si>
  <si>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</si>
  <si>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</si>
  <si>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</si>
  <si>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</si>
  <si>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</si>
  <si>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</si>
  <si>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</si>
  <si>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</si>
  <si>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</si>
  <si>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</si>
  <si>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</si>
  <si>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</si>
  <si>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</si>
  <si>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</si>
  <si>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</si>
  <si>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</si>
  <si>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</si>
  <si>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</si>
  <si>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</si>
  <si>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</si>
  <si>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</si>
  <si>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</si>
  <si>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</si>
  <si>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</si>
  <si>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</si>
  <si>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</si>
  <si>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</si>
  <si>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</si>
  <si>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</si>
  <si>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</si>
  <si>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</si>
  <si>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</si>
  <si>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</si>
  <si>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</si>
  <si>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</si>
  <si>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</si>
  <si>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</si>
  <si>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</si>
  <si>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</si>
  <si>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</si>
  <si>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</si>
  <si>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</si>
  <si>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</si>
  <si>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</si>
  <si>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</si>
  <si>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</si>
  <si>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</si>
  <si>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</si>
  <si>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</si>
  <si>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</si>
  <si>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</si>
  <si>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</si>
  <si>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</si>
  <si>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</si>
  <si>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</si>
  <si>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</si>
  <si>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</si>
  <si>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</si>
  <si>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</si>
  <si>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</si>
  <si>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</si>
  <si>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</si>
  <si>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</si>
  <si>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</si>
  <si>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</si>
  <si>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</si>
  <si>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</si>
  <si>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</si>
  <si>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</si>
  <si>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</si>
  <si>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</si>
  <si>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</si>
  <si>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</si>
  <si>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</si>
  <si>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</si>
  <si>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</si>
  <si>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</si>
  <si>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</si>
  <si>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</si>
  <si>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</si>
  <si>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</si>
  <si>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</si>
  <si>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</si>
  <si>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</si>
  <si>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</si>
  <si>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</si>
  <si>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</si>
  <si>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</si>
  <si>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</si>
  <si>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</si>
  <si>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</si>
  <si>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</si>
  <si>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</si>
  <si>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</si>
  <si>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</si>
  <si>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</si>
  <si>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</si>
  <si>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</si>
  <si>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</si>
  <si>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</si>
  <si>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</si>
  <si>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</si>
  <si>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</si>
  <si>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</si>
  <si>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</si>
  <si>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</si>
  <si>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</si>
  <si>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</si>
  <si>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</si>
  <si>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</si>
  <si>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</si>
  <si>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</si>
  <si>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</si>
  <si>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</si>
  <si>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</si>
  <si>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</si>
  <si>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</si>
  <si>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</si>
  <si>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</si>
  <si>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</si>
  <si>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</si>
  <si>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</si>
  <si>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</si>
  <si>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</si>
  <si>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</si>
  <si>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</si>
  <si>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</si>
  <si>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</si>
  <si>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</si>
  <si>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</si>
  <si>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</si>
  <si>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</si>
  <si>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</si>
  <si>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</si>
  <si>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</si>
  <si>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</si>
  <si>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</si>
  <si>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</si>
  <si>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</si>
  <si>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</si>
  <si>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</si>
  <si>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</si>
  <si>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</si>
  <si>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</si>
  <si>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</si>
  <si>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</si>
  <si>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</si>
  <si>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</si>
  <si>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</si>
  <si>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</si>
  <si>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</si>
  <si>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</si>
  <si>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</si>
  <si>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</si>
  <si>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</si>
  <si>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</si>
  <si>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</si>
  <si>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</si>
  <si>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</si>
  <si>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</si>
  <si>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</si>
  <si>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</si>
  <si>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</si>
  <si>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</si>
  <si>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</si>
  <si>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</si>
  <si>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</si>
  <si>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</si>
  <si>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</si>
  <si>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</si>
  <si>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</si>
  <si>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</si>
  <si>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</si>
  <si>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</si>
  <si>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</si>
  <si>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</si>
  <si>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</si>
  <si>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</si>
  <si>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</si>
  <si>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</si>
  <si>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</si>
  <si>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</si>
  <si>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</si>
  <si>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</si>
  <si>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</si>
  <si>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</si>
  <si>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</si>
  <si>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</si>
  <si>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</si>
  <si>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</si>
  <si>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</si>
  <si>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</si>
  <si>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</si>
  <si>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</si>
  <si>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</si>
  <si>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</si>
  <si>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</si>
  <si>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</si>
  <si>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</si>
  <si>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</si>
  <si>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</si>
  <si>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</si>
  <si>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</si>
  <si>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</si>
  <si>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</si>
  <si>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</si>
  <si>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</si>
  <si>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</si>
  <si>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</si>
  <si>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</si>
  <si>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</si>
  <si>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</si>
  <si>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</si>
  <si>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</si>
  <si>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</si>
  <si>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</si>
  <si>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</si>
  <si>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</si>
  <si>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</si>
  <si>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</si>
  <si>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</si>
  <si>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</si>
  <si>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</si>
  <si>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</si>
  <si>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</si>
  <si>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</si>
  <si>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</si>
  <si>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</si>
  <si>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</si>
  <si>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</si>
  <si>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</si>
  <si>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</si>
  <si>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</si>
  <si>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</si>
  <si>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</si>
  <si>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</si>
  <si>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</si>
  <si>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</si>
  <si>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</si>
  <si>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</si>
  <si>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</si>
  <si>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</si>
  <si>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</si>
  <si>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</si>
  <si>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</si>
  <si>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</si>
  <si>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</si>
  <si>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</si>
  <si>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</si>
  <si>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</si>
  <si>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</si>
  <si>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</si>
  <si>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</si>
  <si>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</si>
  <si>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</si>
  <si>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</si>
  <si>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</si>
  <si>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</si>
  <si>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</si>
  <si>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</si>
  <si>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</si>
  <si>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</si>
  <si>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</si>
  <si>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</si>
  <si>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</si>
  <si>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</si>
  <si>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</si>
  <si>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</si>
  <si>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</si>
  <si>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</si>
  <si>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</si>
  <si>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</si>
  <si>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</si>
  <si>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</si>
  <si>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</si>
  <si>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</si>
  <si>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</si>
  <si>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</si>
  <si>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</si>
  <si>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</si>
  <si>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</si>
  <si>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</si>
  <si>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</si>
  <si>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</si>
  <si>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</si>
  <si>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</si>
  <si>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</si>
  <si>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</si>
  <si>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</si>
  <si>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</si>
  <si>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</si>
  <si>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</si>
  <si>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</si>
  <si>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</si>
  <si>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</si>
  <si>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</si>
  <si>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</si>
  <si>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</si>
  <si>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</si>
  <si>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</si>
  <si>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</si>
  <si>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</si>
  <si>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</si>
  <si>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</si>
  <si>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</si>
  <si>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</si>
  <si>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</si>
  <si>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</si>
  <si>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</si>
  <si>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</si>
  <si>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</si>
  <si>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</si>
  <si>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</si>
  <si>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</si>
  <si>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</si>
  <si>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</si>
  <si>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</si>
  <si>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</si>
  <si>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</si>
  <si>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</si>
  <si>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</si>
  <si>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</si>
  <si>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</si>
  <si>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</si>
  <si>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</si>
  <si>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</si>
  <si>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</si>
  <si>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</si>
  <si>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</si>
  <si>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</si>
  <si>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</si>
  <si>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</si>
  <si>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</si>
  <si>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</si>
  <si>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</si>
  <si>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</si>
  <si>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</si>
  <si>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</si>
  <si>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</si>
  <si>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</si>
  <si>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</si>
  <si>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</si>
  <si>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</si>
  <si>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</si>
  <si>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</si>
  <si>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</si>
  <si>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</si>
  <si>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</si>
  <si>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</si>
  <si>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</si>
  <si>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</si>
  <si>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</si>
  <si>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</si>
  <si>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</si>
  <si>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</si>
  <si>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</si>
  <si>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</si>
  <si>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</si>
  <si>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</si>
  <si>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</si>
  <si>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</si>
  <si>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</si>
  <si>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</si>
  <si>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</si>
  <si>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</si>
  <si>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</si>
  <si>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</si>
  <si>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</si>
  <si>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</si>
  <si>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</si>
  <si>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</si>
  <si>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</si>
  <si>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</si>
  <si>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</si>
  <si>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</si>
  <si>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</si>
  <si>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</si>
  <si>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</si>
  <si>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</si>
  <si>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</si>
  <si>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</si>
  <si>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</si>
  <si>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</si>
  <si>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</si>
  <si>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</si>
  <si>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</si>
  <si>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</si>
  <si>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</si>
  <si>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</si>
  <si>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</si>
  <si>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</si>
  <si>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</si>
  <si>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</si>
  <si>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</si>
  <si>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</si>
  <si>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</si>
  <si>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</si>
  <si>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</si>
  <si>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</si>
  <si>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</si>
  <si>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</si>
  <si>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</si>
  <si>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</si>
  <si>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</si>
  <si>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</si>
  <si>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</si>
  <si>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</si>
  <si>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</si>
  <si>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</si>
  <si>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</si>
  <si>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</si>
  <si>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</si>
  <si>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</si>
  <si>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</si>
  <si>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</si>
  <si>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</si>
  <si>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</si>
  <si>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</si>
  <si>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</si>
  <si>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</si>
  <si>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</si>
  <si>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</si>
  <si>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</si>
  <si>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</si>
  <si>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</si>
  <si>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</si>
  <si>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</si>
  <si>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</si>
  <si>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</si>
  <si>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</si>
  <si>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</si>
  <si>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</si>
  <si>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</si>
  <si>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</si>
  <si>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</si>
  <si>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</si>
  <si>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</si>
  <si>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</si>
  <si>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</si>
  <si>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</si>
  <si>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</si>
  <si>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</si>
  <si>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</si>
  <si>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</si>
  <si>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</si>
  <si>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</si>
  <si>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</si>
  <si>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</si>
  <si>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</si>
  <si>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</si>
  <si>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</si>
  <si>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</si>
  <si>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</si>
  <si>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</si>
  <si>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</si>
  <si>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</si>
  <si>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</si>
  <si>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</si>
  <si>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</si>
  <si>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</si>
  <si>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</si>
  <si>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</si>
  <si>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</si>
  <si>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</si>
  <si>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</si>
  <si>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</si>
  <si>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</si>
  <si>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</si>
  <si>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</si>
  <si>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</si>
  <si>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</si>
  <si>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</si>
  <si>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</si>
  <si>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</si>
  <si>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</si>
  <si>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</si>
  <si>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</si>
  <si>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</si>
  <si>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</si>
  <si>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</si>
  <si>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</si>
  <si>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</si>
  <si>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</si>
  <si>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</si>
  <si>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</si>
  <si>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</si>
  <si>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</si>
  <si>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</si>
  <si>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</si>
  <si>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</si>
  <si>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</si>
  <si>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</si>
  <si>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</si>
  <si>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</si>
  <si>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</si>
  <si>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</si>
  <si>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</si>
  <si>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</si>
  <si>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</si>
  <si>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</si>
  <si>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</si>
  <si>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</si>
  <si>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</si>
  <si>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</si>
  <si>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</si>
  <si>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</si>
  <si>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</si>
  <si>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</si>
  <si>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</si>
  <si>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</si>
  <si>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</si>
  <si>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</si>
  <si>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</si>
  <si>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</si>
  <si>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</si>
  <si>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</si>
  <si>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</si>
  <si>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</si>
  <si>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</si>
  <si>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</si>
  <si>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</si>
  <si>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</si>
  <si>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</si>
  <si>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</si>
  <si>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</si>
  <si>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</si>
  <si>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</si>
  <si>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</si>
  <si>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</si>
  <si>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</si>
  <si>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</si>
  <si>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</si>
  <si>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</si>
  <si>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</si>
  <si>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</si>
  <si>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</si>
  <si>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</si>
  <si>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</si>
  <si>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</si>
  <si>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</si>
  <si>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</si>
  <si>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</si>
  <si>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</si>
  <si>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</si>
  <si>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</si>
  <si>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</si>
  <si>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</si>
  <si>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</si>
  <si>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</si>
  <si>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</si>
  <si>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</si>
  <si>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</si>
  <si>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</si>
  <si>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</si>
  <si>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</si>
  <si>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</si>
  <si>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</si>
  <si>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</si>
  <si>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</si>
  <si>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</si>
  <si>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</si>
  <si>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</si>
  <si>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</si>
  <si>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</si>
  <si>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</si>
  <si>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</si>
  <si>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</si>
  <si>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</si>
  <si>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</si>
  <si>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</si>
  <si>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</si>
  <si>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</si>
  <si>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</si>
  <si>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</si>
  <si>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</si>
  <si>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</si>
  <si>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</si>
  <si>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</si>
  <si>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</si>
  <si>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</si>
  <si>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</si>
  <si>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</si>
  <si>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</si>
  <si>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</si>
  <si>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</si>
  <si>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</si>
  <si>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</si>
  <si>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</si>
  <si>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</si>
  <si>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</si>
  <si>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</si>
  <si>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</si>
  <si>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</si>
  <si>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</si>
  <si>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</si>
  <si>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</si>
  <si>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</si>
  <si>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</si>
  <si>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</si>
  <si>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</si>
  <si>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</si>
  <si>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</si>
  <si>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</si>
  <si>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</si>
  <si>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</si>
  <si>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</si>
  <si>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</si>
  <si>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</si>
  <si>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</si>
  <si>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</si>
  <si>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</si>
  <si>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</si>
  <si>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</si>
  <si>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</si>
  <si>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</si>
  <si>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</si>
  <si>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</si>
  <si>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</si>
  <si>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</si>
  <si>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</si>
  <si>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</si>
  <si>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</si>
  <si>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</si>
  <si>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</si>
  <si>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</si>
  <si>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</si>
  <si>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</si>
  <si>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</si>
  <si>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</si>
  <si>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</si>
  <si>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</si>
  <si>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</si>
  <si>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</si>
  <si>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</si>
  <si>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</si>
  <si>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</si>
  <si>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</si>
  <si>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</si>
  <si>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</si>
  <si>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</si>
  <si>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</si>
  <si>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</si>
  <si>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</si>
  <si>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</si>
  <si>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</si>
  <si>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</si>
  <si>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</si>
  <si>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</si>
  <si>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</si>
  <si>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</si>
  <si>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</si>
  <si>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</si>
  <si>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</si>
  <si>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</si>
  <si>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</si>
  <si>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</si>
  <si>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</si>
  <si>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</si>
  <si>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</si>
  <si>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</si>
  <si>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</si>
  <si>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</si>
  <si>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</si>
  <si>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</si>
  <si>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</si>
  <si>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</si>
  <si>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</si>
  <si>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</si>
  <si>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</si>
  <si>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</si>
  <si>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</si>
  <si>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</si>
  <si>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</si>
  <si>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</si>
  <si>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</si>
  <si>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</si>
  <si>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</si>
  <si>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</si>
  <si>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</si>
  <si>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</si>
  <si>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</si>
  <si>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</si>
  <si>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</si>
  <si>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</si>
  <si>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</si>
  <si>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</si>
  <si>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</si>
  <si>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</si>
  <si>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</si>
  <si>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</si>
  <si>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</si>
  <si>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</si>
  <si>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</si>
  <si>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</si>
  <si>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</si>
  <si>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</si>
  <si>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</si>
  <si>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</si>
  <si>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</si>
  <si>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</si>
  <si>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</si>
  <si>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</si>
  <si>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</si>
  <si>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</si>
  <si>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</si>
  <si>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</si>
  <si>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</si>
  <si>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</si>
  <si>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</si>
  <si>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</si>
  <si>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</si>
  <si>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</si>
  <si>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</si>
  <si>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</si>
  <si>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</si>
  <si>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</si>
  <si>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</si>
  <si>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</si>
  <si>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</si>
  <si>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</si>
  <si>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</si>
  <si>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</si>
  <si>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</si>
  <si>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</si>
  <si>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</si>
  <si>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</si>
  <si>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</si>
  <si>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</si>
  <si>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</si>
  <si>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</si>
  <si>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</si>
  <si>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</si>
  <si>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</si>
  <si>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</si>
  <si>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</si>
  <si>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</si>
  <si>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</si>
  <si>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</si>
  <si>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</si>
  <si>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</si>
  <si>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</si>
  <si>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</si>
  <si>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</si>
  <si>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</si>
  <si>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</si>
  <si>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</si>
  <si>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</si>
  <si>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</si>
  <si>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</si>
  <si>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</si>
  <si>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</si>
  <si>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</si>
  <si>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</si>
  <si>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</si>
  <si>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</si>
  <si>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</si>
  <si>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</si>
  <si>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</si>
  <si>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</si>
  <si>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</si>
  <si>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</si>
  <si>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</si>
  <si>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</si>
  <si>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</si>
  <si>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</si>
  <si>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</si>
  <si>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</si>
  <si>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</si>
  <si>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</si>
  <si>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</si>
  <si>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</si>
  <si>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</si>
  <si>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</si>
  <si>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</si>
  <si>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</si>
  <si>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</si>
  <si>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</si>
  <si>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</si>
  <si>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</si>
  <si>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</si>
  <si>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</si>
  <si>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</si>
  <si>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</si>
  <si>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</si>
  <si>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</si>
  <si>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</si>
  <si>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</si>
  <si>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</si>
  <si>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</si>
  <si>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</si>
  <si>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</si>
  <si>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</si>
  <si>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</si>
  <si>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</si>
  <si>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</si>
  <si>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</si>
  <si>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</si>
  <si>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</si>
  <si>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</si>
  <si>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</si>
  <si>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</si>
  <si>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</si>
  <si>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</si>
  <si>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</si>
  <si>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</si>
  <si>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</si>
  <si>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</si>
  <si>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</si>
  <si>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</si>
  <si>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</si>
  <si>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</si>
  <si>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</si>
  <si>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</si>
  <si>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</si>
  <si>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</si>
  <si>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</si>
  <si>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</si>
  <si>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</si>
  <si>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</si>
  <si>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</si>
  <si>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</si>
  <si>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</si>
  <si>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</si>
  <si>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</si>
  <si>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</si>
  <si>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</si>
  <si>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</si>
  <si>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</si>
  <si>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</si>
  <si>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</si>
  <si>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</si>
  <si>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</si>
  <si>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</si>
  <si>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</si>
  <si>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</si>
  <si>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</si>
  <si>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</si>
  <si>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</si>
  <si>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</si>
  <si>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</si>
  <si>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</si>
  <si>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</si>
  <si>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</si>
  <si>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</si>
  <si>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</si>
  <si>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</si>
  <si>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</si>
  <si>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</si>
  <si>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</si>
  <si>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</si>
  <si>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</si>
  <si>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</si>
  <si>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</si>
  <si>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</si>
  <si>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</si>
  <si>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</si>
  <si>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</si>
  <si>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</si>
  <si>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</si>
  <si>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</si>
  <si>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</si>
  <si>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</si>
  <si>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</si>
  <si>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</si>
  <si>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</si>
  <si>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</si>
  <si>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</si>
  <si>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</si>
  <si>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</si>
  <si>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</si>
  <si>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</si>
  <si>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</si>
  <si>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</si>
  <si>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</si>
  <si>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</si>
  <si>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</si>
  <si>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</si>
  <si>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</si>
  <si>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</si>
  <si>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</si>
  <si>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</si>
  <si>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</si>
  <si>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</si>
  <si>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</si>
  <si>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</si>
  <si>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</si>
  <si>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</si>
  <si>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</si>
  <si>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</si>
  <si>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</si>
  <si>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</si>
  <si>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</si>
  <si>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</si>
  <si>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</si>
  <si>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</si>
  <si>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</si>
  <si>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</si>
  <si>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</si>
  <si>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</si>
  <si>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</si>
  <si>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</si>
  <si>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</si>
  <si>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</si>
  <si>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</si>
  <si>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</si>
  <si>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</si>
  <si>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</si>
  <si>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</si>
  <si>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</si>
  <si>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</si>
  <si>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</si>
  <si>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</si>
  <si>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</si>
  <si>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</si>
  <si>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</si>
  <si>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</si>
  <si>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</si>
  <si>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</si>
  <si>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</si>
  <si>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</si>
  <si>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</si>
  <si>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</si>
  <si>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</si>
  <si>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</si>
  <si>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</si>
  <si>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</si>
  <si>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</si>
  <si>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</si>
  <si>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</si>
  <si>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</si>
  <si>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</si>
  <si>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</si>
  <si>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</si>
  <si>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</si>
  <si>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</si>
  <si>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</si>
  <si>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</si>
  <si>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</si>
  <si>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</si>
  <si>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</si>
  <si>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</si>
  <si>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</si>
  <si>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</si>
  <si>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</si>
  <si>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</si>
  <si>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</si>
  <si>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</si>
  <si>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</si>
  <si>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</si>
  <si>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</si>
  <si>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</si>
  <si>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</si>
  <si>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</si>
  <si>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</si>
  <si>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</si>
  <si>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</si>
  <si>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</si>
  <si>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</si>
  <si>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</si>
  <si>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</si>
  <si>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</si>
  <si>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</si>
  <si>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</si>
  <si>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</si>
  <si>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</si>
  <si>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</si>
  <si>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</si>
  <si>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</si>
  <si>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</si>
  <si>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</si>
  <si>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</si>
  <si>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</si>
  <si>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</si>
  <si>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</si>
  <si>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</si>
  <si>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</si>
  <si>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</si>
  <si>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</si>
  <si>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</si>
  <si>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</si>
  <si>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</si>
  <si>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</si>
  <si>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</si>
  <si>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</si>
  <si>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</si>
  <si>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</si>
  <si>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</si>
  <si>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</si>
  <si>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</si>
  <si>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</si>
  <si>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</si>
  <si>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</si>
  <si>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</si>
  <si>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</si>
  <si>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</si>
  <si>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</si>
  <si>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</si>
  <si>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</si>
  <si>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</si>
  <si>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</si>
  <si>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</si>
  <si>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</si>
  <si>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</si>
  <si>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</si>
  <si>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</si>
  <si>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</si>
  <si>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</si>
  <si>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</si>
  <si>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</si>
  <si>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</si>
  <si>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</si>
  <si>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</si>
  <si>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</si>
  <si>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</si>
  <si>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</si>
  <si>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</si>
  <si>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</si>
  <si>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</si>
  <si>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</si>
  <si>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</si>
  <si>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</si>
  <si>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</si>
  <si>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</si>
  <si>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</si>
  <si>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</si>
  <si>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</si>
  <si>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</si>
  <si>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</si>
  <si>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</si>
  <si>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</si>
  <si>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</si>
  <si>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</si>
  <si>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</si>
  <si>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</si>
  <si>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</si>
  <si>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</si>
  <si>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</si>
  <si>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</si>
  <si>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</si>
  <si>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</si>
  <si>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</si>
  <si>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</si>
  <si>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</si>
  <si>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</si>
  <si>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</si>
  <si>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</si>
  <si>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</si>
  <si>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</si>
  <si>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</si>
  <si>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</si>
  <si>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</si>
  <si>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</si>
  <si>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</si>
  <si>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</si>
  <si>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</si>
  <si>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</si>
  <si>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</si>
  <si>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</si>
  <si>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</si>
  <si>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</si>
  <si>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</si>
  <si>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</si>
  <si>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</si>
  <si>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</si>
  <si>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</si>
  <si>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</si>
  <si>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</si>
  <si>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</si>
  <si>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</si>
  <si>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</si>
  <si>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</si>
  <si>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</si>
  <si>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</si>
  <si>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</si>
  <si>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</si>
  <si>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</si>
  <si>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</si>
  <si>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</si>
  <si>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</si>
  <si>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</si>
  <si>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</si>
  <si>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</si>
  <si>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</si>
  <si>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</si>
  <si>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</si>
  <si>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</si>
  <si>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</si>
  <si>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</si>
  <si>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</si>
  <si>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</si>
  <si>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</si>
  <si>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</si>
  <si>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</si>
  <si>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</si>
  <si>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</si>
  <si>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</si>
  <si>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</si>
  <si>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</si>
  <si>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</si>
  <si>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</si>
  <si>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</si>
  <si>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</si>
  <si>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</si>
  <si>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</si>
  <si>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</si>
  <si>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</si>
  <si>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</si>
  <si>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</si>
  <si>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</si>
  <si>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</si>
  <si>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</si>
  <si>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</si>
  <si>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</si>
  <si>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</si>
  <si>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</si>
  <si>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</si>
  <si>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</si>
  <si>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</si>
  <si>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</si>
  <si>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</si>
  <si>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</si>
  <si>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</si>
  <si>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</si>
  <si>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</si>
  <si>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</si>
  <si>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</si>
  <si>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</si>
  <si>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</si>
  <si>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</si>
  <si>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</si>
  <si>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</si>
  <si>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</si>
  <si>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</si>
  <si>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</si>
  <si>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</si>
  <si>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</si>
  <si>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</si>
  <si>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</si>
  <si>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</si>
  <si>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</si>
  <si>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</si>
  <si>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</si>
  <si>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</si>
  <si>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</si>
  <si>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</si>
  <si>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</si>
  <si>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</si>
  <si>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</si>
  <si>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</si>
  <si>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</si>
  <si>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</si>
  <si>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</si>
  <si>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</si>
  <si>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</si>
  <si>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</si>
  <si>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</si>
  <si>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</si>
  <si>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</si>
  <si>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</si>
  <si>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</si>
  <si>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</si>
  <si>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</si>
  <si>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</si>
  <si>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</si>
  <si>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</si>
  <si>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</si>
  <si>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</si>
  <si>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</si>
  <si>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</si>
  <si>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</si>
  <si>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</si>
  <si>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</si>
  <si>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</si>
  <si>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</si>
  <si>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</si>
  <si>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</si>
  <si>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</si>
  <si>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</si>
  <si>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</si>
  <si>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</si>
  <si>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</si>
  <si>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</si>
  <si>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</si>
  <si>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</si>
  <si>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</si>
  <si>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</si>
  <si>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</si>
  <si>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</si>
  <si>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</si>
  <si>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</si>
  <si>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</si>
  <si>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</si>
  <si>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</si>
  <si>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</si>
  <si>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</si>
  <si>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</si>
  <si>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</si>
  <si>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</si>
  <si>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</si>
  <si>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</si>
  <si>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</si>
  <si>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</si>
  <si>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</si>
  <si>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</si>
  <si>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</si>
  <si>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</si>
  <si>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</si>
  <si>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</si>
  <si>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</si>
  <si>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</si>
  <si>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</si>
  <si>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</si>
  <si>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</si>
  <si>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</si>
  <si>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</si>
  <si>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</si>
  <si>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</si>
  <si>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</si>
  <si>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</si>
  <si>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</si>
  <si>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</si>
  <si>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</si>
  <si>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</si>
  <si>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</si>
  <si>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</si>
  <si>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</si>
  <si>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</si>
  <si>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</si>
  <si>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</si>
  <si>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</si>
  <si>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</si>
  <si>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</si>
  <si>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</si>
  <si>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</si>
  <si>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</si>
  <si>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</si>
  <si>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</si>
  <si>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</si>
  <si>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</si>
  <si>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</si>
  <si>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</si>
  <si>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</si>
  <si>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</si>
  <si>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</si>
  <si>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</si>
  <si>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</si>
  <si>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</si>
  <si>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</si>
  <si>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</si>
  <si>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</si>
  <si>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</si>
  <si>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</si>
  <si>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</si>
  <si>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</si>
  <si>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</si>
  <si>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</si>
  <si>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</si>
  <si>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</si>
  <si>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</si>
  <si>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</si>
  <si>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</si>
  <si>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</si>
  <si>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</si>
  <si>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</si>
  <si>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</si>
  <si>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</si>
  <si>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</si>
  <si>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</si>
  <si>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</si>
  <si>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</si>
  <si>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</si>
  <si>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</si>
  <si>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</si>
  <si>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</si>
  <si>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</si>
  <si>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</si>
  <si>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</si>
  <si>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</si>
  <si>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</si>
  <si>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</si>
  <si>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</si>
  <si>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</si>
  <si>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</si>
  <si>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</si>
  <si>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</si>
  <si>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</si>
  <si>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</si>
  <si>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</si>
  <si>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</si>
  <si>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</si>
  <si>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</si>
  <si>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</si>
  <si>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</si>
  <si>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</si>
  <si>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</si>
  <si>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</si>
  <si>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</si>
  <si>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</si>
  <si>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</si>
  <si>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</si>
  <si>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</si>
  <si>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</si>
  <si>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</si>
  <si>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</si>
  <si>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</si>
  <si>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</si>
  <si>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</si>
  <si>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</si>
  <si>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</si>
  <si>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</si>
  <si>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</si>
  <si>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</si>
  <si>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</si>
  <si>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</si>
  <si>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</si>
  <si>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</si>
  <si>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</si>
  <si>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</si>
  <si>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</si>
  <si>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</si>
  <si>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</si>
  <si>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</si>
  <si>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</si>
  <si>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</si>
  <si>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</si>
  <si>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</si>
  <si>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</si>
  <si>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</si>
  <si>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</si>
  <si>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</si>
  <si>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</si>
  <si>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</si>
  <si>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</si>
  <si>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</si>
  <si>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</si>
  <si>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</si>
  <si>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</si>
  <si>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</si>
  <si>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</si>
  <si>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</si>
  <si>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</si>
  <si>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</si>
  <si>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</si>
  <si>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</si>
  <si>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</si>
  <si>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</si>
  <si>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</si>
  <si>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</si>
  <si>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</si>
  <si>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</si>
  <si>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</si>
  <si>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</si>
  <si>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</si>
  <si>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</si>
  <si>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</si>
  <si>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</si>
  <si>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</si>
  <si>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</si>
  <si>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</si>
  <si>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</si>
  <si>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</si>
  <si>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</si>
  <si>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</si>
  <si>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</si>
  <si>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</si>
  <si>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</si>
  <si>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</si>
  <si>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</si>
  <si>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</si>
  <si>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</si>
  <si>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</si>
  <si>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</si>
  <si>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</si>
  <si>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</si>
  <si>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</si>
  <si>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</si>
  <si>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</si>
  <si>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</si>
  <si>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</si>
  <si>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</si>
  <si>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</si>
  <si>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</si>
  <si>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</si>
  <si>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</si>
  <si>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</si>
  <si>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</si>
  <si>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</si>
  <si>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</si>
  <si>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</si>
  <si>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</si>
  <si>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</si>
  <si>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</si>
  <si>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</si>
  <si>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</si>
  <si>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</si>
  <si>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</si>
  <si>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</si>
  <si>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</si>
  <si>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</si>
  <si>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</si>
  <si>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</si>
  <si>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</si>
  <si>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</si>
  <si>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</si>
  <si>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</si>
  <si>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</si>
  <si>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</si>
  <si>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</si>
  <si>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</si>
  <si>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</si>
  <si>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</si>
  <si>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</si>
  <si>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</si>
  <si>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</si>
  <si>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</si>
  <si>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</si>
  <si>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</si>
  <si>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</si>
  <si>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</si>
  <si>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</si>
  <si>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</si>
  <si>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</si>
  <si>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</si>
  <si>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</si>
  <si>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</si>
  <si>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</si>
  <si>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</si>
  <si>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</si>
  <si>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</si>
  <si>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</si>
  <si>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</si>
  <si>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</si>
  <si>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</si>
  <si>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</si>
  <si>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</si>
  <si>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</si>
  <si>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</si>
  <si>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</si>
  <si>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</si>
  <si>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</si>
  <si>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</si>
  <si>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</si>
  <si>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</si>
  <si>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</si>
  <si>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</si>
  <si>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</si>
  <si>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</si>
  <si>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</si>
  <si>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</si>
  <si>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</si>
  <si>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</si>
  <si>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</si>
  <si>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</si>
  <si>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</si>
  <si>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</si>
  <si>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</si>
  <si>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</si>
  <si>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</si>
  <si>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</si>
  <si>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</si>
  <si>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</si>
  <si>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</si>
  <si>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</si>
  <si>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</si>
  <si>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</si>
  <si>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</si>
  <si>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</si>
  <si>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</si>
  <si>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</si>
  <si>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</si>
  <si>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</si>
  <si>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</si>
  <si>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</si>
  <si>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</si>
  <si>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</si>
  <si>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</si>
  <si>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</si>
  <si>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</si>
  <si>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</si>
  <si>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</si>
  <si>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</si>
  <si>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</si>
  <si>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</si>
  <si>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</si>
  <si>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</si>
  <si>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</si>
  <si>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</si>
  <si>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</si>
  <si>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</si>
  <si>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</si>
  <si>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</si>
  <si>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</si>
  <si>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</si>
  <si>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</si>
  <si>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</si>
  <si>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</si>
  <si>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</si>
  <si>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</si>
  <si>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</si>
  <si>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</si>
  <si>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</si>
  <si>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</si>
  <si>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</si>
  <si>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</si>
  <si>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</si>
  <si>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</si>
  <si>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</si>
  <si>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</si>
  <si>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</si>
  <si>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</si>
  <si>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</si>
  <si>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</si>
  <si>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</si>
  <si>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</si>
  <si>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</si>
  <si>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</si>
  <si>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</si>
  <si>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</si>
  <si>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</si>
  <si>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</si>
  <si>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</si>
  <si>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</si>
  <si>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</si>
  <si>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</si>
  <si>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</si>
  <si>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</si>
  <si>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</si>
  <si>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</si>
  <si>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</si>
  <si>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</si>
  <si>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</si>
  <si>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</si>
  <si>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</si>
  <si>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</si>
  <si>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</si>
  <si>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</si>
  <si>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</si>
  <si>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</si>
  <si>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</si>
  <si>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</si>
  <si>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</si>
  <si>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</si>
  <si>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</si>
  <si>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</si>
  <si>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</si>
  <si>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</si>
  <si>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</si>
  <si>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</si>
  <si>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</si>
  <si>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</si>
  <si>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</si>
  <si>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</si>
  <si>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</si>
  <si>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</si>
  <si>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</si>
  <si>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</si>
  <si>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</si>
  <si>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</si>
  <si>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</si>
  <si>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</si>
  <si>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</si>
  <si>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</si>
  <si>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</si>
  <si>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</si>
  <si>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</si>
  <si>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</si>
  <si>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</si>
  <si>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</si>
  <si>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</si>
  <si>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</si>
  <si>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</si>
  <si>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</si>
  <si>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</si>
  <si>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</si>
  <si>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</si>
  <si>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</si>
  <si>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</si>
  <si>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</si>
  <si>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</si>
  <si>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</si>
  <si>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</si>
  <si>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</si>
  <si>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</si>
  <si>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</si>
  <si>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</si>
  <si>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</si>
  <si>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</si>
  <si>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</si>
  <si>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</si>
  <si>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</si>
  <si>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</si>
  <si>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</si>
  <si>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</si>
  <si>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</si>
  <si>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</si>
  <si>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</si>
  <si>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</si>
  <si>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</si>
  <si>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</si>
  <si>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</si>
  <si>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</si>
  <si>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</si>
  <si>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</si>
  <si>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</si>
  <si>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</si>
  <si>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</si>
  <si>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</si>
  <si>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</si>
  <si>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</si>
  <si>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</si>
  <si>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</si>
  <si>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</si>
  <si>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</si>
  <si>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</si>
  <si>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</si>
  <si>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</si>
  <si>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</si>
  <si>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</si>
  <si>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</si>
  <si>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</si>
  <si>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</si>
  <si>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</si>
  <si>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</si>
  <si>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</si>
  <si>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</si>
  <si>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</si>
  <si>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</si>
  <si>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</si>
  <si>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</si>
  <si>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</si>
  <si>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</si>
  <si>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</si>
  <si>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</si>
  <si>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</si>
  <si>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</si>
  <si>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</si>
  <si>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</si>
  <si>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</si>
  <si>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</si>
  <si>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</si>
  <si>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</si>
  <si>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</si>
  <si>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</si>
  <si>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</si>
  <si>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</si>
  <si>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</si>
  <si>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</si>
  <si>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</si>
  <si>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</si>
  <si>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</si>
  <si>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</si>
  <si>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</si>
  <si>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</si>
  <si>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</si>
  <si>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</si>
  <si>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</si>
  <si>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</si>
  <si>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</si>
  <si>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</si>
  <si>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</si>
  <si>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</si>
  <si>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</si>
  <si>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</si>
  <si>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</si>
  <si>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</si>
  <si>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</si>
  <si>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</si>
  <si>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</si>
  <si>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</si>
  <si>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</si>
  <si>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</si>
  <si>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</si>
  <si>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</si>
  <si>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</si>
  <si>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</si>
  <si>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</si>
  <si>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</si>
  <si>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</si>
  <si>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</si>
  <si>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</si>
  <si>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</si>
  <si>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</si>
  <si>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</si>
  <si>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</si>
  <si>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</si>
  <si>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</si>
  <si>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</si>
  <si>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</si>
  <si>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</si>
  <si>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</si>
  <si>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</si>
  <si>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</si>
  <si>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</si>
  <si>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</si>
  <si>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</si>
  <si>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</si>
  <si>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</si>
  <si>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</si>
  <si>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</si>
  <si>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</si>
  <si>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</si>
  <si>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</si>
  <si>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</si>
  <si>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</si>
  <si>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</si>
  <si>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</si>
  <si>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</si>
  <si>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</si>
  <si>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</si>
  <si>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</si>
  <si>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</si>
  <si>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</si>
  <si>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</si>
  <si>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</si>
  <si>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</si>
  <si>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</si>
  <si>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</si>
  <si>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</si>
  <si>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</si>
  <si>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</si>
  <si>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</si>
  <si>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</si>
  <si>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</si>
  <si>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</si>
  <si>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</si>
  <si>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</si>
  <si>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</si>
  <si>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</si>
  <si>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</si>
  <si>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</si>
  <si>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</si>
  <si>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</si>
  <si>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</si>
  <si>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</si>
  <si>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</si>
  <si>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</si>
  <si>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</si>
  <si>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</si>
  <si>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</si>
  <si>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</si>
  <si>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</si>
  <si>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</si>
  <si>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</si>
  <si>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</si>
  <si>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</si>
  <si>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</si>
  <si>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</si>
  <si>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</si>
  <si>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</si>
  <si>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</si>
  <si>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</si>
  <si>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</si>
  <si>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</si>
  <si>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</si>
  <si>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</si>
  <si>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</si>
  <si>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</si>
  <si>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</si>
  <si>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</si>
  <si>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</si>
  <si>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</si>
  <si>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</si>
  <si>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</si>
  <si>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</si>
  <si>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</si>
  <si>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</si>
  <si>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</si>
  <si>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</si>
  <si>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</si>
  <si>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</si>
  <si>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</si>
  <si>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</si>
  <si>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</si>
  <si>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</si>
  <si>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</si>
  <si>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</si>
  <si>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</si>
  <si>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</si>
  <si>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</si>
  <si>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</si>
  <si>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</si>
  <si>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</si>
  <si>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</si>
  <si>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</si>
  <si>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</si>
  <si>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</si>
  <si>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</si>
  <si>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</si>
  <si>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</si>
  <si>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</si>
  <si>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</si>
  <si>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</si>
  <si>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</si>
  <si>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</si>
  <si>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</si>
  <si>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</si>
  <si>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</si>
  <si>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</si>
  <si>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</si>
  <si>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</si>
  <si>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</si>
  <si>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</si>
  <si>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</si>
  <si>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</si>
  <si>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</si>
  <si>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</si>
  <si>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</si>
  <si>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</si>
  <si>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</si>
  <si>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</si>
  <si>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</si>
  <si>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</si>
  <si>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</si>
  <si>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</si>
  <si>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</si>
  <si>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</si>
  <si>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</si>
  <si>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</si>
  <si>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</si>
  <si>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</si>
  <si>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</si>
  <si>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</si>
  <si>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</si>
  <si>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</si>
  <si>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</si>
  <si>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</si>
  <si>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</si>
  <si>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</si>
  <si>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</si>
  <si>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</si>
  <si>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</si>
  <si>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</si>
  <si>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</si>
  <si>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</si>
  <si>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</si>
  <si>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</si>
  <si>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</si>
  <si>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</si>
  <si>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</si>
  <si>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</si>
  <si>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</si>
  <si>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</si>
  <si>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</si>
  <si>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</si>
  <si>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</si>
  <si>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</si>
  <si>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</si>
  <si>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</si>
  <si>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</si>
  <si>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</si>
  <si>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</si>
  <si>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</si>
  <si>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</si>
  <si>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</si>
  <si>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</si>
  <si>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</si>
  <si>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</si>
  <si>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</si>
  <si>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</si>
  <si>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</si>
  <si>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</si>
  <si>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</si>
  <si>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</si>
  <si>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</si>
  <si>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</si>
  <si>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</si>
  <si>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</si>
  <si>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</si>
  <si>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</si>
  <si>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</si>
  <si>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</si>
  <si>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</si>
  <si>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</si>
  <si>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</si>
  <si>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</si>
  <si>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</si>
  <si>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</si>
  <si>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</si>
  <si>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</si>
  <si>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</si>
  <si>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</si>
  <si>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</si>
  <si>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</si>
  <si>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</si>
  <si>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</si>
  <si>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</si>
  <si>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</si>
  <si>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</si>
  <si>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</si>
  <si>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</si>
  <si>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</si>
  <si>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</si>
  <si>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</si>
  <si>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</si>
  <si>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</si>
  <si>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</si>
  <si>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</si>
  <si>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</si>
  <si>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</si>
  <si>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</si>
  <si>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</si>
  <si>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</si>
  <si>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</si>
  <si>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</si>
  <si>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</si>
  <si>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</si>
  <si>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</si>
  <si>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</si>
  <si>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</si>
  <si>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</si>
  <si>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</si>
  <si>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</si>
  <si>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</si>
  <si>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</si>
  <si>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</si>
  <si>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</si>
  <si>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</si>
  <si>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</si>
  <si>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</si>
  <si>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</si>
  <si>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</si>
  <si>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</si>
  <si>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</si>
  <si>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</si>
  <si>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</si>
  <si>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</si>
  <si>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</si>
  <si>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</si>
  <si>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</si>
  <si>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</si>
  <si>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</si>
  <si>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</si>
  <si>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</si>
  <si>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</si>
  <si>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</si>
  <si>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</si>
  <si>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</si>
  <si>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</si>
  <si>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</si>
  <si>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</si>
  <si>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</si>
  <si>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</si>
  <si>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</si>
  <si>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</si>
  <si>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</si>
  <si>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</si>
  <si>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</si>
  <si>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</si>
  <si>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</si>
  <si>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</si>
  <si>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</si>
  <si>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</si>
  <si>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</si>
  <si>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</si>
  <si>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</si>
  <si>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</si>
  <si>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</si>
  <si>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</si>
  <si>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</si>
  <si>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</si>
  <si>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</si>
  <si>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</si>
  <si>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</si>
  <si>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</si>
  <si>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</si>
  <si>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</si>
  <si>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</si>
  <si>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</si>
  <si>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</si>
  <si>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</si>
  <si>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</si>
  <si>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</si>
  <si>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</si>
  <si>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</si>
  <si>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</si>
  <si>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</si>
  <si>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</si>
  <si>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</si>
  <si>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</si>
  <si>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</si>
  <si>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</si>
  <si>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</si>
  <si>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</si>
  <si>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</si>
  <si>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</si>
  <si>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</si>
  <si>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</si>
  <si>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</si>
  <si>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</si>
  <si>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</si>
  <si>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</si>
  <si>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</si>
  <si>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</si>
  <si>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</si>
  <si>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</si>
  <si>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</si>
  <si>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</si>
  <si>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</si>
  <si>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</si>
  <si>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</si>
  <si>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</si>
  <si>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</si>
  <si>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</si>
  <si>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</si>
  <si>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</si>
  <si>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</si>
  <si>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</si>
  <si>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</si>
  <si>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</si>
  <si>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</si>
  <si>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</si>
  <si>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</si>
  <si>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</si>
  <si>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</si>
  <si>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</si>
  <si>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</si>
  <si>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</si>
  <si>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</si>
  <si>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</si>
  <si>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</si>
  <si>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</si>
  <si>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</si>
  <si>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</si>
  <si>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</si>
  <si>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</si>
  <si>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</si>
  <si>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</si>
  <si>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</si>
  <si>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</si>
  <si>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</si>
  <si>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</si>
  <si>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</si>
  <si>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</si>
  <si>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</si>
  <si>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</si>
  <si>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</si>
  <si>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</si>
  <si>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</si>
  <si>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</si>
  <si>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</si>
  <si>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</si>
  <si>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</si>
  <si>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</si>
  <si>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</si>
  <si>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</si>
  <si>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</si>
  <si>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</si>
  <si>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</si>
  <si>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</si>
  <si>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</si>
  <si>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</si>
  <si>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</si>
  <si>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</si>
  <si>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</si>
  <si>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</si>
  <si>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</si>
  <si>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</si>
  <si>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</si>
  <si>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</si>
  <si>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</si>
  <si>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</si>
  <si>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</si>
  <si>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</si>
  <si>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</si>
  <si>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</si>
  <si>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</si>
  <si>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</si>
  <si>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</si>
  <si>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</si>
  <si>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</si>
  <si>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</si>
  <si>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</si>
  <si>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</si>
  <si>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</si>
  <si>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</si>
  <si>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</si>
  <si>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</si>
  <si>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</si>
  <si>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</si>
  <si>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</si>
  <si>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</si>
  <si>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</si>
  <si>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</si>
  <si>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</si>
  <si>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</si>
  <si>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</si>
  <si>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</si>
  <si>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</si>
  <si>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</si>
  <si>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</si>
  <si>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</si>
  <si>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</si>
  <si>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</si>
  <si>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</si>
  <si>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</si>
  <si>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</si>
  <si>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</si>
  <si>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</si>
  <si>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</si>
  <si>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</si>
  <si>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</si>
  <si>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</si>
  <si>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</si>
  <si>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</si>
  <si>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</si>
  <si>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</si>
  <si>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</si>
  <si>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</si>
  <si>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</si>
  <si>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</si>
  <si>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</si>
  <si>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</si>
  <si>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</si>
  <si>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</si>
  <si>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</si>
  <si>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</si>
  <si>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</si>
  <si>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</si>
  <si>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</si>
  <si>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</si>
  <si>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</si>
  <si>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</si>
  <si>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</si>
  <si>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</si>
  <si>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</si>
  <si>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</si>
  <si>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</si>
  <si>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</si>
  <si>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</si>
  <si>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</si>
  <si>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</si>
  <si>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</si>
  <si>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</si>
  <si>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</si>
  <si>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</si>
  <si>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</si>
  <si>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</si>
  <si>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</si>
  <si>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</si>
  <si>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</si>
  <si>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</si>
  <si>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</si>
  <si>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</si>
  <si>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</si>
  <si>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</si>
  <si>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</si>
  <si>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</si>
  <si>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</si>
  <si>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</si>
  <si>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</si>
  <si>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</si>
  <si>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</si>
  <si>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</si>
  <si>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</si>
  <si>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</si>
  <si>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</si>
  <si>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</si>
  <si>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</si>
  <si>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</si>
  <si>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</si>
  <si>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</si>
  <si>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</si>
  <si>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</si>
  <si>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</si>
  <si>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</si>
  <si>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</si>
  <si>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</si>
  <si>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</si>
  <si>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</si>
  <si>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</si>
  <si>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</si>
  <si>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</si>
  <si>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</si>
  <si>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</si>
  <si>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</si>
  <si>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</si>
  <si>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</si>
  <si>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</si>
  <si>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</si>
  <si>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</si>
  <si>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</si>
  <si>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</si>
  <si>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</si>
  <si>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</si>
  <si>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</si>
  <si>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</si>
  <si>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</si>
  <si>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</si>
  <si>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</si>
  <si>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</si>
  <si>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</si>
  <si>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</si>
  <si>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</si>
  <si>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</si>
  <si>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</si>
  <si>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</si>
  <si>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</si>
  <si>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</si>
  <si>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</si>
  <si>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</si>
  <si>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</si>
  <si>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</si>
  <si>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</si>
  <si>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</si>
  <si>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</si>
  <si>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</si>
  <si>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</si>
  <si>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</si>
  <si>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</si>
  <si>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</si>
  <si>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</si>
  <si>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</si>
  <si>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</si>
  <si>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</si>
  <si>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</si>
  <si>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</si>
  <si>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</si>
  <si>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</si>
  <si>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</si>
  <si>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</si>
  <si>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</si>
  <si>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</si>
  <si>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</si>
  <si>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</si>
  <si>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</si>
  <si>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</si>
  <si>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</si>
  <si>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</si>
  <si>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</si>
  <si>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</si>
  <si>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</si>
  <si>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</si>
  <si>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</si>
  <si>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</si>
  <si>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</si>
  <si>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</si>
  <si>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</si>
  <si>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</si>
  <si>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</si>
  <si>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</si>
  <si>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</si>
  <si>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</si>
  <si>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</si>
  <si>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</si>
  <si>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</si>
  <si>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</si>
  <si>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</si>
  <si>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</si>
  <si>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</si>
  <si>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</si>
  <si>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</si>
  <si>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</si>
  <si>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</si>
  <si>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</si>
  <si>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</si>
  <si>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</si>
  <si>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</si>
  <si>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</si>
  <si>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</si>
  <si>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</si>
  <si>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</si>
  <si>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</si>
  <si>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</si>
  <si>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</si>
  <si>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</si>
  <si>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</si>
  <si>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</si>
  <si>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</si>
  <si>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</si>
  <si>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</si>
  <si>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</si>
  <si>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</si>
  <si>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</si>
  <si>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</si>
  <si>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</si>
  <si>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</si>
  <si>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</si>
  <si>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</si>
  <si>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</si>
  <si>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</si>
  <si>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</si>
  <si>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</si>
  <si>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</si>
  <si>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</si>
  <si>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</si>
  <si>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</si>
  <si>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</si>
  <si>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</si>
  <si>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</si>
  <si>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</si>
  <si>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</si>
  <si>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</si>
  <si>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</si>
  <si>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</si>
  <si>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</si>
  <si>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</si>
  <si>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</si>
  <si>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</si>
  <si>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</si>
  <si>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</si>
  <si>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</si>
  <si>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</si>
  <si>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</si>
  <si>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</si>
  <si>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</si>
  <si>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</si>
  <si>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</si>
  <si>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</si>
  <si>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</si>
  <si>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</si>
  <si>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</si>
  <si>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</si>
  <si>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</si>
  <si>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</si>
  <si>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</si>
  <si>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</si>
  <si>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</si>
  <si>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</si>
  <si>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</si>
  <si>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</si>
  <si>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</si>
  <si>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</si>
  <si>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</si>
  <si>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</si>
  <si>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</si>
  <si>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</si>
  <si>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</si>
  <si>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</si>
  <si>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</si>
  <si>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</si>
  <si>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</si>
  <si>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</si>
  <si>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</si>
  <si>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</si>
  <si>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</si>
  <si>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</si>
  <si>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</si>
  <si>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</si>
  <si>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</si>
  <si>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</si>
  <si>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</si>
  <si>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</si>
  <si>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</si>
  <si>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</si>
  <si>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</si>
  <si>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</si>
  <si>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</si>
  <si>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</si>
  <si>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</si>
  <si>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</si>
  <si>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</si>
  <si>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</si>
  <si>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</si>
  <si>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</si>
  <si>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</si>
  <si>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</si>
  <si>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</si>
  <si>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</si>
  <si>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</si>
  <si>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</si>
  <si>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</si>
  <si>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</si>
  <si>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</si>
  <si>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</si>
  <si>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</si>
  <si>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</si>
  <si>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</si>
  <si>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</si>
  <si>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</si>
  <si>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</si>
  <si>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</si>
  <si>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</si>
  <si>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</si>
  <si>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</si>
  <si>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</si>
  <si>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</si>
  <si>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</si>
  <si>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</si>
  <si>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</si>
  <si>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</si>
  <si>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</si>
  <si>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</si>
  <si>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</si>
  <si>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</si>
  <si>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</si>
  <si>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</si>
  <si>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</si>
  <si>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</si>
  <si>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</si>
  <si>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</si>
  <si>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</si>
  <si>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</si>
  <si>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</si>
  <si>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</si>
  <si>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</si>
  <si>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</si>
  <si>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</si>
  <si>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</si>
  <si>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</si>
  <si>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</si>
  <si>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</si>
  <si>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</si>
  <si>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</si>
  <si>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</si>
  <si>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</si>
  <si>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</si>
  <si>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</si>
  <si>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</si>
  <si>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</si>
  <si>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</si>
  <si>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</si>
  <si>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</si>
  <si>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</si>
  <si>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</si>
  <si>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</si>
  <si>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</si>
  <si>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</si>
  <si>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</si>
  <si>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</si>
  <si>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</si>
  <si>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</si>
  <si>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</si>
  <si>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</si>
  <si>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</si>
  <si>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</si>
  <si>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</si>
  <si>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</si>
  <si>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</si>
  <si>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</si>
  <si>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</si>
  <si>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</si>
  <si>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</si>
  <si>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</si>
  <si>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</si>
  <si>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</si>
  <si>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</si>
  <si>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</si>
  <si>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</si>
  <si>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</si>
  <si>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</si>
  <si>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</si>
  <si>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</si>
  <si>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</si>
  <si>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</si>
  <si>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</si>
  <si>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</si>
  <si>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</si>
  <si>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</si>
  <si>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</si>
  <si>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</si>
  <si>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</si>
  <si>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</si>
  <si>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</si>
  <si>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</si>
  <si>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</si>
  <si>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</si>
  <si>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</si>
  <si>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</si>
  <si>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</si>
  <si>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</si>
  <si>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</si>
  <si>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</si>
  <si>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</si>
  <si>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</si>
  <si>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</si>
  <si>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</si>
  <si>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</si>
  <si>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</si>
  <si>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</si>
  <si>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</si>
  <si>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</si>
  <si>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</si>
  <si>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</si>
  <si>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</si>
  <si>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</si>
  <si>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</si>
  <si>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</si>
  <si>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</si>
  <si>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</si>
  <si>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</si>
  <si>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</si>
  <si>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</si>
  <si>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</si>
  <si>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</si>
  <si>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</si>
  <si>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</si>
  <si>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</si>
  <si>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</si>
  <si>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</si>
  <si>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</si>
  <si>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</si>
  <si>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</si>
  <si>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</si>
  <si>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</si>
  <si>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</si>
  <si>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</si>
  <si>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</si>
  <si>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</si>
  <si>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</si>
  <si>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</si>
  <si>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</si>
  <si>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</si>
  <si>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</si>
  <si>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</si>
  <si>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</si>
  <si>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</si>
  <si>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</si>
  <si>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</si>
  <si>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</si>
  <si>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</si>
  <si>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</si>
  <si>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</si>
  <si>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</si>
  <si>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</si>
  <si>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</si>
  <si>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</si>
  <si>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</si>
  <si>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</si>
  <si>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</si>
  <si>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</si>
  <si>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</si>
  <si>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</si>
  <si>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</si>
  <si>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</si>
  <si>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</si>
  <si>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</si>
  <si>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</si>
  <si>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</si>
  <si>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</si>
  <si>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</si>
  <si>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</si>
  <si>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</si>
  <si>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</si>
  <si>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</si>
  <si>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</si>
  <si>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</si>
  <si>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</si>
  <si>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</si>
  <si>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</si>
  <si>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</si>
  <si>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</si>
  <si>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</si>
  <si>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</si>
  <si>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</si>
  <si>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</si>
  <si>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</si>
  <si>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</si>
  <si>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</si>
  <si>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</si>
  <si>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</si>
  <si>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</si>
  <si>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</si>
  <si>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</si>
  <si>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</si>
  <si>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</si>
  <si>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</si>
  <si>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</si>
  <si>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</si>
  <si>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</si>
  <si>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</si>
  <si>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</si>
  <si>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</si>
  <si>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</si>
  <si>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</si>
  <si>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</si>
  <si>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</si>
  <si>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</si>
  <si>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</si>
  <si>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</si>
  <si>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</si>
  <si>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</si>
  <si>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</si>
  <si>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</si>
  <si>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</si>
  <si>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</si>
  <si>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</si>
  <si>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</si>
  <si>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</si>
  <si>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</si>
  <si>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</si>
  <si>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</si>
  <si>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</si>
  <si>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</si>
  <si>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</si>
  <si>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</si>
  <si>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</si>
  <si>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</si>
  <si>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</si>
  <si>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</si>
  <si>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</si>
  <si>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</si>
  <si>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</si>
  <si>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</si>
  <si>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</si>
  <si>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</si>
  <si>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</si>
  <si>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</si>
  <si>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</si>
  <si>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</si>
  <si>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</si>
  <si>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</si>
  <si>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</si>
  <si>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</si>
  <si>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</si>
  <si>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</si>
  <si>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</si>
  <si>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</si>
  <si>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</si>
  <si>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</si>
  <si>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</si>
  <si>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</si>
  <si>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</si>
  <si>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</si>
  <si>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</si>
  <si>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</si>
  <si>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</si>
  <si>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</si>
  <si>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</si>
  <si>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</si>
  <si>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</si>
  <si>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</si>
  <si>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</si>
  <si>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</si>
  <si>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</si>
  <si>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</si>
  <si>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</si>
  <si>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</si>
  <si>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</si>
  <si>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</si>
  <si>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</si>
  <si>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</si>
  <si>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</si>
  <si>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</si>
  <si>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</si>
  <si>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</si>
  <si>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</si>
  <si>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</si>
  <si>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</si>
  <si>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</si>
  <si>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</si>
  <si>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</si>
  <si>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</si>
  <si>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</si>
  <si>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</si>
  <si>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</si>
  <si>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</si>
  <si>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</si>
  <si>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</si>
  <si>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</si>
  <si>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</si>
  <si>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</si>
  <si>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</si>
  <si>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</si>
  <si>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</si>
  <si>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</si>
  <si>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</si>
  <si>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</si>
  <si>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</si>
  <si>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</si>
  <si>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</si>
  <si>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</si>
  <si>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</si>
  <si>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</si>
  <si>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</si>
  <si>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</si>
  <si>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</si>
  <si>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</si>
  <si>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</si>
  <si>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</si>
  <si>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</si>
  <si>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</si>
  <si>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</si>
  <si>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</si>
  <si>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</si>
  <si>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</si>
  <si>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</si>
  <si>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</si>
  <si>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</si>
  <si>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</si>
  <si>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</si>
  <si>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</si>
  <si>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</si>
  <si>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</si>
  <si>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</si>
  <si>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</si>
  <si>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</si>
  <si>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</si>
  <si>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</si>
  <si>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</si>
  <si>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</si>
  <si>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</si>
  <si>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</si>
  <si>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</si>
  <si>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</si>
  <si>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</si>
  <si>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</si>
  <si>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</si>
  <si>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</si>
  <si>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</si>
  <si>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</si>
  <si>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</si>
  <si>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</si>
  <si>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</si>
  <si>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</si>
  <si>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</si>
  <si>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</si>
  <si>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</si>
  <si>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</si>
  <si>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</si>
  <si>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</si>
  <si>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</si>
  <si>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</si>
  <si>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</si>
  <si>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</si>
  <si>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</si>
  <si>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</si>
  <si>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</si>
  <si>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</si>
  <si>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</si>
  <si>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</si>
  <si>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</si>
  <si>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</si>
  <si>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</si>
  <si>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</si>
  <si>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</si>
  <si>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</si>
  <si>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</si>
  <si>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</si>
  <si>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</si>
  <si>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</si>
  <si>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</si>
  <si>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</si>
  <si>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</si>
  <si>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</si>
  <si>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</si>
  <si>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</si>
  <si>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</si>
  <si>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</si>
  <si>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</si>
  <si>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</si>
  <si>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</si>
  <si>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</si>
  <si>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</si>
  <si>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</si>
  <si>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</si>
  <si>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</si>
  <si>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</si>
  <si>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</si>
  <si>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</si>
  <si>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</si>
  <si>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</si>
  <si>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</si>
  <si>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</si>
  <si>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</si>
  <si>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</si>
  <si>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</si>
  <si>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</si>
  <si>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</si>
  <si>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</si>
  <si>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</si>
  <si>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</si>
  <si>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</si>
  <si>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</si>
  <si>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</si>
  <si>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</si>
  <si>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</si>
  <si>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</si>
  <si>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</si>
  <si>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</si>
  <si>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</si>
  <si>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</si>
  <si>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</si>
  <si>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</si>
  <si>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</si>
  <si>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</si>
  <si>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</si>
  <si>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</si>
  <si>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</si>
  <si>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</si>
  <si>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</si>
  <si>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</si>
  <si>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</si>
  <si>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</si>
  <si>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</si>
  <si>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</si>
  <si>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</si>
  <si>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</si>
  <si>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</si>
  <si>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</si>
  <si>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</si>
  <si>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</si>
  <si>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</si>
  <si>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</si>
  <si>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</si>
  <si>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</si>
  <si>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</si>
  <si>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</si>
  <si>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</si>
  <si>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</si>
  <si>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</si>
  <si>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</si>
  <si>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</si>
  <si>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</si>
  <si>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</si>
  <si>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</si>
  <si>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</si>
  <si>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</si>
  <si>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</si>
  <si>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</si>
  <si>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</si>
  <si>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</si>
  <si>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</si>
  <si>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</si>
  <si>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</si>
  <si>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</si>
  <si>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</si>
  <si>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</si>
  <si>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</si>
  <si>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</si>
  <si>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</si>
  <si>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</si>
  <si>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</si>
  <si>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</si>
  <si>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</si>
  <si>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</si>
  <si>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</si>
  <si>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</si>
  <si>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</si>
  <si>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</si>
  <si>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</si>
  <si>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</si>
  <si>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</si>
  <si>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</si>
  <si>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</si>
  <si>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</si>
  <si>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</si>
  <si>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</si>
  <si>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</si>
  <si>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</si>
  <si>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</si>
  <si>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</si>
  <si>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</si>
  <si>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</si>
  <si>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</si>
  <si>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</si>
  <si>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</si>
  <si>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</si>
  <si>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</si>
  <si>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</si>
  <si>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</si>
  <si>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</si>
  <si>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</si>
  <si>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</si>
  <si>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</si>
  <si>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</si>
  <si>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</si>
  <si>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</si>
  <si>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</si>
  <si>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</si>
  <si>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</si>
  <si>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</si>
  <si>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</si>
  <si>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</si>
  <si>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</si>
  <si>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</si>
  <si>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</si>
  <si>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</si>
  <si>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</si>
  <si>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</si>
  <si>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</si>
  <si>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</si>
  <si>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</si>
  <si>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</si>
  <si>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</si>
  <si>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</si>
  <si>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</si>
  <si>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</si>
  <si>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</si>
  <si>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</si>
  <si>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</si>
  <si>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</si>
  <si>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</si>
  <si>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</si>
  <si>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</si>
  <si>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</si>
  <si>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</si>
  <si>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</si>
  <si>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</si>
  <si>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</si>
  <si>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</si>
  <si>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</si>
  <si>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</si>
  <si>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</si>
  <si>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</si>
  <si>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</si>
  <si>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</si>
  <si>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</si>
  <si>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</si>
  <si>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</si>
  <si>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</si>
  <si>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</si>
  <si>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</si>
  <si>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</si>
  <si>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</si>
  <si>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</si>
  <si>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</si>
  <si>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</si>
  <si>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</si>
  <si>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</si>
  <si>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</si>
  <si>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</si>
  <si>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</si>
  <si>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</si>
  <si>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</si>
  <si>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</si>
  <si>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</si>
  <si>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</si>
  <si>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</si>
  <si>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</si>
  <si>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</si>
  <si>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</si>
  <si>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</si>
  <si>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</si>
  <si>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</si>
  <si>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</si>
  <si>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</si>
  <si>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</si>
  <si>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</si>
  <si>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</si>
  <si>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</si>
  <si>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</si>
  <si>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</si>
  <si>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</si>
  <si>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</si>
  <si>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</si>
  <si>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</si>
  <si>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</si>
  <si>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</si>
  <si>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</si>
  <si>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</si>
  <si>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</si>
  <si>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</si>
  <si>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</si>
  <si>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</si>
  <si>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</si>
  <si>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</si>
  <si>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</si>
  <si>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</si>
  <si>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</si>
  <si>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</si>
  <si>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</si>
  <si>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</si>
  <si>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</si>
  <si>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</si>
  <si>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</si>
  <si>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</si>
  <si>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</si>
  <si>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</si>
  <si>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</si>
  <si>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</si>
  <si>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</si>
  <si>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</si>
  <si>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</si>
  <si>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</si>
  <si>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</si>
  <si>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</si>
  <si>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</si>
  <si>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</si>
  <si>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</si>
  <si>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</si>
  <si>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</si>
  <si>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</si>
  <si>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</si>
  <si>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</si>
  <si>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</si>
  <si>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</si>
  <si>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</si>
  <si>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</si>
  <si>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</si>
  <si>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</si>
  <si>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</si>
  <si>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</si>
  <si>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</si>
  <si>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</si>
  <si>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</si>
  <si>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</si>
  <si>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</si>
  <si>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</si>
  <si>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</si>
  <si>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</si>
  <si>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</si>
  <si>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</si>
  <si>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</si>
  <si>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</si>
  <si>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</si>
  <si>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</si>
  <si>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</si>
  <si>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</si>
  <si>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</si>
  <si>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</si>
  <si>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</si>
  <si>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</si>
  <si>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</si>
  <si>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</si>
  <si>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</si>
  <si>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</si>
  <si>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</si>
  <si>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</si>
  <si>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</si>
  <si>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</si>
  <si>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</si>
  <si>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</si>
  <si>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</si>
  <si>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</si>
  <si>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</si>
  <si>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</si>
  <si>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</si>
  <si>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</si>
  <si>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</si>
  <si>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</si>
  <si>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</si>
  <si>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</si>
  <si>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</si>
  <si>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</si>
  <si>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</si>
  <si>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</si>
  <si>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</si>
  <si>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</si>
  <si>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</si>
  <si>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</si>
  <si>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</si>
  <si>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</si>
  <si>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</si>
  <si>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</si>
  <si>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</si>
  <si>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</si>
  <si>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</si>
  <si>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</si>
  <si>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</si>
  <si>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</si>
  <si>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</si>
  <si>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</si>
  <si>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</si>
  <si>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</si>
  <si>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</si>
  <si>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</si>
  <si>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</si>
  <si>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</si>
  <si>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</si>
  <si>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</si>
  <si>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</si>
  <si>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</si>
  <si>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</si>
  <si>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</si>
  <si>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</si>
  <si>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</si>
  <si>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</si>
  <si>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</si>
  <si>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</si>
  <si>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</si>
  <si>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</si>
  <si>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</si>
  <si>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</si>
  <si>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</si>
  <si>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</si>
  <si>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</si>
  <si>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</si>
  <si>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</si>
  <si>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</si>
  <si>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</si>
  <si>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</si>
  <si>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</si>
  <si>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</si>
  <si>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</si>
  <si>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</si>
  <si>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</si>
  <si>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</si>
  <si>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</si>
  <si>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</si>
  <si>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</si>
  <si>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</si>
  <si>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</si>
  <si>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</si>
  <si>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</si>
  <si>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</si>
  <si>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</si>
  <si>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</si>
  <si>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</si>
  <si>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</si>
  <si>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</si>
  <si>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</si>
  <si>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</si>
  <si>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</si>
  <si>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</si>
  <si>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</si>
  <si>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</si>
  <si>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</si>
  <si>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</si>
  <si>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</si>
  <si>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</si>
  <si>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</si>
  <si>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</si>
  <si>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</si>
  <si>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</si>
  <si>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</si>
  <si>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</si>
  <si>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</si>
  <si>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</si>
  <si>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</si>
  <si>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</si>
  <si>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</si>
  <si>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</si>
  <si>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</si>
  <si>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</si>
  <si>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</si>
  <si>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</si>
  <si>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</si>
  <si>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</si>
  <si>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</si>
  <si>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</si>
  <si>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</si>
  <si>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</si>
  <si>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</si>
  <si>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</si>
  <si>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</si>
  <si>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</si>
  <si>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</si>
  <si>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</si>
  <si>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</si>
  <si>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</si>
  <si>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</si>
  <si>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</si>
  <si>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</si>
  <si>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</si>
  <si>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</si>
  <si>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</si>
  <si>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</si>
  <si>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</si>
  <si>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</si>
  <si>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</si>
  <si>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</si>
  <si>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</si>
  <si>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</si>
  <si>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</si>
  <si>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</si>
  <si>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</si>
  <si>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</si>
  <si>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</si>
  <si>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</si>
  <si>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</si>
  <si>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</si>
  <si>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</si>
  <si>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</si>
  <si>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</si>
  <si>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</si>
  <si>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</si>
  <si>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</si>
  <si>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</si>
  <si>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</si>
  <si>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</si>
  <si>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</si>
  <si>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</si>
  <si>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</si>
  <si>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</si>
  <si>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</si>
  <si>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</si>
  <si>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</si>
  <si>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</si>
  <si>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</si>
  <si>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</si>
  <si>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</si>
  <si>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</si>
  <si>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</si>
  <si>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</si>
  <si>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</si>
  <si>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</si>
  <si>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</si>
  <si>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</si>
  <si>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</si>
  <si>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</si>
  <si>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</si>
  <si>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</si>
  <si>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</si>
  <si>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</si>
  <si>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</si>
  <si>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</si>
  <si>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</si>
  <si>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</si>
  <si>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</si>
  <si>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</si>
  <si>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</si>
  <si>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</si>
  <si>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</si>
  <si>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</si>
  <si>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</si>
  <si>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</si>
  <si>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</si>
  <si>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</si>
  <si>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</si>
  <si>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</si>
  <si>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</si>
  <si>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</si>
  <si>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</si>
  <si>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</si>
  <si>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</si>
  <si>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</si>
  <si>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</si>
  <si>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</si>
  <si>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</si>
  <si>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</si>
  <si>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</si>
  <si>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</si>
  <si>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</si>
  <si>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</si>
  <si>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</si>
  <si>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</si>
  <si>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</si>
  <si>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</si>
  <si>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</si>
  <si>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</si>
  <si>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</si>
  <si>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</si>
  <si>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</si>
  <si>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</si>
  <si>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</si>
  <si>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</si>
  <si>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</si>
  <si>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</si>
  <si>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</si>
  <si>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</si>
  <si>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</si>
  <si>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</si>
  <si>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</si>
  <si>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</si>
  <si>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</si>
  <si>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</si>
  <si>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</si>
  <si>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</si>
  <si>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</si>
  <si>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</si>
  <si>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</si>
  <si>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</si>
  <si>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</si>
  <si>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</si>
  <si>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</si>
  <si>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</si>
  <si>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</si>
  <si>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</si>
  <si>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</si>
  <si>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</si>
  <si>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</si>
  <si>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</si>
  <si>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</si>
  <si>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</si>
  <si>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</si>
  <si>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</si>
  <si>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</si>
  <si>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</si>
  <si>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</si>
  <si>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</si>
  <si>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</si>
  <si>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</si>
  <si>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</si>
  <si>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</si>
  <si>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</si>
  <si>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</si>
  <si>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</si>
  <si>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</si>
  <si>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</si>
  <si>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</si>
  <si>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</si>
  <si>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</si>
  <si>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</si>
  <si>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</si>
  <si>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</si>
  <si>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</si>
  <si>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</si>
  <si>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</si>
  <si>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</si>
  <si>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</si>
  <si>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</si>
  <si>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</si>
  <si>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</si>
  <si>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</si>
  <si>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</si>
  <si>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</si>
  <si>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</si>
  <si>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</si>
  <si>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</si>
  <si>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</si>
  <si>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</si>
  <si>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</si>
  <si>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</si>
  <si>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</si>
  <si>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</si>
  <si>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</si>
  <si>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</si>
  <si>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</si>
  <si>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</si>
  <si>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</si>
  <si>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</si>
  <si>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</si>
  <si>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</si>
  <si>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</si>
  <si>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</si>
  <si>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</si>
  <si>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</si>
  <si>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</si>
  <si>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</si>
  <si>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</si>
  <si>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</si>
  <si>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</si>
  <si>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</si>
  <si>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</si>
  <si>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</si>
  <si>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</si>
  <si>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</si>
  <si>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</si>
  <si>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</si>
  <si>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</si>
  <si>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</si>
  <si>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</si>
  <si>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</si>
  <si>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</si>
  <si>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</si>
  <si>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</si>
  <si>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</si>
  <si>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</si>
  <si>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</si>
  <si>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</si>
  <si>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</si>
  <si>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</si>
  <si>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</si>
  <si>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</si>
  <si>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</si>
  <si>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</si>
  <si>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</si>
  <si>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</si>
  <si>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</si>
  <si>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</si>
  <si>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</si>
  <si>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</si>
  <si>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</si>
  <si>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</si>
  <si>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</si>
  <si>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</si>
  <si>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</si>
  <si>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</si>
  <si>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</si>
  <si>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</si>
  <si>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</si>
  <si>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</si>
  <si>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</si>
  <si>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</si>
  <si>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</si>
  <si>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</si>
  <si>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</si>
  <si>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</si>
  <si>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</si>
  <si>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</si>
  <si>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</si>
  <si>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</si>
  <si>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</si>
  <si>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</si>
  <si>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</si>
  <si>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</si>
  <si>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</si>
  <si>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</si>
  <si>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</si>
  <si>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</si>
  <si>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</si>
  <si>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</si>
  <si>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</si>
  <si>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</si>
  <si>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</si>
  <si>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</si>
  <si>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</si>
  <si>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</si>
  <si>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</si>
  <si>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</si>
  <si>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</si>
  <si>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</si>
  <si>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</si>
  <si>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</si>
  <si>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</si>
  <si>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</si>
  <si>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</si>
  <si>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</si>
  <si>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</si>
  <si>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</si>
  <si>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</si>
  <si>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</si>
  <si>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</si>
  <si>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</si>
  <si>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</si>
  <si>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</si>
  <si>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</si>
  <si>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</si>
  <si>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</si>
  <si>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</si>
  <si>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</si>
  <si>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</si>
  <si>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</si>
  <si>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</si>
  <si>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</si>
  <si>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</si>
  <si>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</si>
  <si>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</si>
  <si>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</si>
  <si>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</si>
  <si>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</si>
  <si>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</si>
  <si>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</si>
  <si>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</si>
  <si>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</si>
  <si>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</si>
  <si>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</si>
  <si>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</si>
  <si>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</si>
  <si>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</si>
  <si>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</si>
  <si>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</si>
  <si>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</si>
  <si>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</si>
  <si>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</si>
  <si>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</si>
  <si>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</si>
  <si>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</si>
  <si>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</si>
  <si>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</si>
  <si>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</si>
  <si>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</si>
  <si>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</si>
  <si>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</si>
  <si>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</si>
  <si>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</si>
  <si>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</si>
  <si>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</si>
  <si>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</si>
  <si>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</si>
  <si>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</si>
  <si>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</si>
  <si>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</si>
  <si>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</si>
  <si>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</si>
  <si>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</si>
  <si>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</si>
  <si>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</si>
  <si>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</si>
  <si>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</si>
  <si>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</si>
  <si>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</si>
  <si>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</si>
  <si>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</si>
  <si>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</si>
  <si>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</si>
  <si>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</si>
  <si>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</si>
  <si>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</si>
  <si>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</si>
  <si>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</si>
  <si>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</si>
  <si>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</si>
  <si>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</si>
  <si>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</si>
  <si>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</si>
  <si>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</si>
  <si>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</si>
  <si>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</si>
  <si>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</si>
  <si>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</si>
  <si>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</si>
  <si>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</si>
  <si>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</si>
  <si>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</si>
  <si>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</si>
  <si>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</si>
  <si>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</si>
  <si>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</si>
  <si>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</si>
  <si>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</si>
  <si>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</si>
  <si>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</si>
  <si>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</si>
  <si>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</si>
  <si>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</si>
  <si>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</si>
  <si>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</si>
  <si>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</si>
  <si>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</si>
  <si>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</si>
  <si>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</si>
  <si>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</si>
  <si>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</si>
  <si>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</si>
  <si>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</si>
  <si>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</si>
  <si>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</si>
  <si>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</si>
  <si>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</si>
  <si>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</si>
  <si>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</si>
  <si>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</si>
  <si>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</si>
  <si>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</si>
  <si>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</si>
  <si>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</si>
  <si>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</si>
  <si>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</si>
  <si>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</si>
  <si>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</si>
  <si>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</si>
  <si>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</si>
  <si>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</si>
  <si>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</si>
  <si>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</si>
  <si>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</si>
  <si>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</si>
  <si>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</si>
  <si>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</si>
  <si>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</si>
  <si>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</si>
  <si>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</si>
  <si>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</si>
  <si>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</si>
  <si>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</si>
  <si>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</si>
  <si>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</si>
  <si>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</si>
  <si>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</si>
  <si>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</si>
  <si>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</si>
  <si>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</si>
  <si>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</si>
  <si>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</si>
  <si>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</si>
  <si>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</si>
  <si>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</si>
  <si>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</si>
  <si>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</si>
  <si>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</si>
  <si>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</si>
  <si>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</si>
  <si>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</si>
  <si>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</si>
  <si>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</si>
  <si>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</si>
  <si>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</si>
  <si>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</si>
  <si>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</si>
  <si>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</si>
  <si>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</si>
  <si>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</si>
  <si>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</si>
  <si>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</si>
  <si>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</si>
  <si>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</si>
  <si>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</si>
  <si>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</si>
  <si>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</si>
  <si>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</si>
  <si>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</si>
  <si>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</si>
  <si>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</si>
  <si>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</si>
  <si>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</si>
  <si>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</si>
  <si>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</si>
  <si>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</si>
  <si>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</si>
  <si>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</si>
  <si>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</si>
  <si>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</si>
  <si>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</si>
  <si>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</si>
  <si>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</si>
  <si>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</si>
  <si>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</si>
  <si>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</si>
  <si>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</si>
  <si>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</si>
  <si>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</si>
  <si>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</si>
  <si>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</si>
  <si>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</si>
  <si>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</si>
  <si>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</si>
  <si>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</si>
  <si>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</si>
  <si>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</si>
  <si>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</si>
  <si>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</si>
  <si>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</si>
  <si>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</si>
  <si>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</si>
  <si>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</si>
  <si>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</si>
  <si>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</si>
  <si>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</si>
  <si>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</si>
  <si>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</si>
  <si>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</si>
  <si>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</si>
  <si>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</si>
  <si>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</si>
  <si>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</si>
  <si>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</si>
  <si>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</si>
  <si>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</si>
  <si>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</si>
  <si>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</si>
  <si>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</si>
  <si>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</si>
  <si>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</si>
  <si>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</si>
  <si>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</si>
  <si>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</si>
  <si>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</si>
  <si>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</si>
  <si>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</si>
  <si>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</si>
  <si>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</si>
  <si>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</si>
  <si>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</si>
  <si>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</si>
  <si>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</si>
  <si>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</si>
  <si>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</si>
  <si>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</si>
  <si>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</si>
  <si>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</si>
  <si>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</si>
  <si>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</si>
  <si>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</si>
  <si>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</si>
  <si>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</si>
  <si>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</si>
  <si>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</si>
  <si>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</si>
  <si>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</si>
  <si>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</si>
  <si>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</si>
  <si>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</si>
  <si>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</si>
  <si>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</si>
  <si>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</si>
  <si>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</si>
  <si>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</si>
  <si>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</si>
  <si>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</si>
  <si>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</si>
  <si>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</si>
  <si>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</si>
  <si>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</si>
  <si>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</si>
  <si>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</si>
  <si>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</si>
  <si>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</si>
  <si>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</si>
  <si>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</si>
  <si>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</si>
  <si>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</si>
  <si>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</si>
  <si>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</si>
  <si>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</si>
  <si>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</si>
  <si>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</si>
  <si>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</si>
  <si>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</si>
  <si>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</si>
  <si>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</si>
  <si>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</si>
  <si>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</si>
  <si>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</si>
  <si>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</si>
  <si>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</si>
  <si>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</si>
  <si>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</si>
  <si>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</si>
  <si>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</si>
  <si>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</si>
  <si>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</si>
  <si>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</si>
  <si>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</si>
  <si>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</si>
  <si>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</si>
  <si>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</si>
  <si>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</si>
  <si>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</si>
  <si>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</si>
  <si>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</si>
  <si>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</si>
  <si>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</si>
  <si>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</si>
  <si>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</si>
  <si>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</si>
  <si>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</si>
  <si>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</si>
  <si>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</si>
  <si>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</si>
  <si>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</si>
  <si>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</si>
  <si>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</si>
  <si>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</si>
  <si>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</si>
  <si>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</si>
  <si>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</si>
  <si>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</si>
  <si>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</si>
  <si>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</si>
  <si>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</si>
  <si>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</si>
  <si>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</si>
  <si>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</si>
  <si>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</si>
  <si>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</si>
  <si>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</si>
  <si>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</si>
  <si>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</si>
  <si>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</si>
  <si>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</si>
  <si>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</si>
  <si>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</si>
  <si>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</si>
  <si>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</si>
  <si>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</si>
  <si>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</si>
  <si>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</si>
  <si>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</si>
  <si>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</si>
  <si>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</si>
  <si>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</si>
  <si>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</si>
  <si>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</si>
  <si>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</si>
  <si>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</si>
  <si>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</si>
  <si>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</si>
  <si>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</si>
  <si>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</si>
  <si>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</si>
  <si>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</si>
  <si>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</si>
  <si>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</si>
  <si>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</si>
  <si>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</si>
  <si>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</si>
  <si>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</si>
  <si>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</si>
  <si>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</si>
  <si>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</si>
  <si>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</si>
  <si>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</si>
  <si>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</si>
  <si>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</si>
  <si>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</si>
  <si>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</si>
  <si>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</si>
  <si>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</si>
  <si>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</si>
  <si>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</si>
  <si>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</si>
  <si>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</si>
  <si>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</si>
  <si>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</si>
  <si>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</si>
  <si>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</si>
  <si>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</si>
  <si>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</si>
  <si>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</si>
  <si>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</si>
  <si>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</si>
  <si>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</si>
  <si>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</si>
  <si>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</si>
  <si>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</si>
  <si>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</si>
  <si>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</si>
  <si>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</si>
  <si>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</si>
  <si>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</si>
  <si>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</si>
  <si>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</si>
  <si>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</si>
  <si>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</si>
  <si>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</si>
  <si>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</si>
  <si>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</si>
  <si>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</si>
  <si>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</si>
  <si>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</si>
  <si>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</si>
  <si>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</si>
  <si>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</si>
  <si>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</si>
  <si>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</si>
  <si>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</si>
  <si>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</si>
  <si>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</si>
  <si>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</si>
  <si>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</si>
  <si>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</si>
  <si>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</si>
  <si>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</si>
  <si>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</si>
  <si>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</si>
  <si>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</si>
  <si>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</si>
  <si>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</si>
  <si>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</si>
  <si>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</si>
  <si>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</si>
  <si>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</si>
  <si>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</si>
  <si>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</si>
  <si>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</si>
  <si>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</si>
  <si>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</si>
  <si>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</si>
  <si>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</si>
  <si>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</si>
  <si>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</si>
  <si>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</si>
  <si>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</si>
  <si>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</si>
  <si>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</si>
  <si>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</si>
  <si>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</si>
  <si>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</si>
  <si>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</si>
  <si>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</si>
  <si>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</si>
  <si>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</si>
  <si>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</si>
  <si>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</si>
  <si>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</si>
  <si>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</si>
  <si>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</si>
  <si>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</si>
  <si>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</si>
  <si>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</si>
  <si>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</si>
  <si>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</si>
  <si>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</si>
  <si>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</si>
  <si>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</si>
  <si>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</si>
  <si>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</si>
  <si>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</si>
  <si>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</si>
  <si>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</si>
  <si>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</si>
  <si>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</si>
  <si>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</si>
  <si>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</si>
  <si>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</si>
  <si>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</si>
  <si>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</si>
  <si>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</si>
  <si>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</si>
  <si>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</si>
  <si>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</si>
  <si>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</si>
  <si>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</si>
  <si>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</si>
  <si>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</si>
  <si>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</si>
  <si>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</si>
  <si>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</si>
  <si>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</si>
  <si>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</si>
  <si>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</si>
  <si>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</si>
  <si>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</si>
  <si>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</si>
  <si>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</si>
  <si>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</si>
  <si>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</si>
  <si>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</si>
  <si>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</si>
  <si>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</si>
  <si>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</si>
  <si>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</si>
  <si>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</si>
  <si>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</si>
  <si>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</si>
  <si>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</si>
  <si>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</si>
  <si>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</si>
  <si>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</si>
  <si>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</si>
  <si>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</si>
  <si>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</si>
  <si>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</si>
  <si>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</si>
  <si>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</si>
  <si>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</si>
  <si>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</si>
  <si>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</si>
  <si>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</si>
  <si>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</si>
  <si>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</si>
  <si>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</si>
  <si>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</si>
  <si>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</si>
  <si>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</si>
  <si>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</si>
  <si>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</si>
  <si>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</si>
  <si>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</si>
  <si>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</si>
  <si>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</si>
  <si>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</si>
  <si>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</si>
  <si>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</si>
  <si>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</si>
  <si>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</si>
  <si>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</si>
  <si>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</si>
  <si>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</si>
  <si>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</si>
  <si>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</si>
  <si>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</si>
  <si>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</si>
  <si>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</si>
  <si>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</si>
  <si>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</si>
  <si>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</si>
  <si>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</si>
  <si>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</si>
  <si>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</si>
  <si>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</si>
  <si>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</si>
  <si>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</si>
  <si>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</si>
  <si>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</si>
  <si>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</si>
  <si>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</si>
  <si>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</si>
  <si>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</si>
  <si>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</si>
  <si>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</si>
  <si>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</si>
  <si>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</si>
  <si>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</si>
  <si>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</si>
  <si>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</si>
  <si>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</si>
  <si>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</si>
  <si>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</si>
  <si>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</si>
  <si>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</si>
  <si>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</si>
  <si>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</si>
  <si>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</si>
  <si>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</si>
  <si>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</si>
  <si>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</si>
  <si>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</si>
  <si>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</si>
  <si>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</si>
  <si>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</si>
  <si>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</si>
  <si>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</si>
  <si>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</si>
  <si>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</si>
  <si>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</si>
  <si>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</si>
  <si>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</si>
  <si>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</si>
  <si>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</si>
  <si>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</si>
  <si>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</si>
  <si>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</si>
  <si>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</si>
  <si>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</si>
  <si>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</si>
  <si>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</si>
  <si>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</si>
  <si>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</si>
  <si>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</si>
  <si>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</si>
  <si>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</si>
  <si>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</si>
  <si>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</si>
  <si>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</si>
  <si>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</si>
  <si>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</si>
  <si>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</si>
  <si>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</si>
  <si>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</si>
  <si>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</si>
  <si>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</si>
  <si>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</si>
  <si>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</si>
  <si>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</si>
  <si>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</si>
  <si>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</si>
  <si>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</si>
  <si>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</si>
  <si>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</si>
  <si>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</si>
  <si>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</si>
  <si>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</si>
  <si>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</si>
  <si>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</si>
  <si>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</si>
  <si>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</si>
  <si>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</si>
  <si>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</si>
  <si>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</si>
  <si>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</si>
  <si>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</si>
  <si>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</si>
  <si>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</si>
  <si>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</si>
  <si>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</si>
  <si>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</si>
  <si>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</si>
  <si>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</si>
  <si>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</si>
  <si>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</si>
  <si>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</si>
  <si>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</si>
  <si>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</si>
  <si>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</si>
  <si>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</si>
  <si>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</si>
  <si>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</si>
  <si>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</si>
  <si>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</si>
  <si>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</si>
  <si>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</si>
  <si>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</si>
  <si>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</si>
  <si>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</si>
  <si>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</si>
  <si>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</si>
  <si>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</si>
  <si>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</si>
  <si>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</si>
  <si>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</si>
  <si>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</si>
  <si>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</si>
  <si>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</si>
  <si>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</si>
  <si>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</si>
  <si>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</si>
  <si>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</si>
  <si>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</si>
  <si>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</si>
  <si>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</si>
  <si>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</si>
  <si>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</si>
  <si>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</si>
  <si>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</si>
  <si>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</si>
  <si>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</si>
  <si>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</si>
  <si>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</si>
  <si>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</si>
  <si>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</si>
  <si>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</si>
  <si>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</si>
  <si>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</si>
  <si>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</si>
  <si>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</si>
  <si>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</si>
  <si>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</si>
  <si>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</si>
  <si>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</si>
  <si>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</si>
  <si>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</si>
  <si>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</si>
  <si>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</si>
  <si>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</si>
  <si>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</si>
  <si>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</si>
  <si>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</si>
  <si>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</si>
  <si>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</si>
  <si>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</si>
  <si>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</si>
  <si>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</si>
  <si>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</si>
  <si>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</si>
  <si>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</si>
  <si>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</si>
  <si>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</si>
  <si>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</si>
  <si>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</si>
  <si>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</si>
  <si>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</si>
  <si>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</si>
  <si>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</si>
  <si>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</si>
  <si>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</si>
  <si>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</si>
  <si>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</si>
  <si>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</si>
  <si>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</si>
  <si>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</si>
  <si>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</si>
  <si>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</si>
  <si>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</si>
  <si>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</si>
  <si>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</si>
  <si>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</si>
  <si>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</si>
  <si>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</si>
  <si>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</si>
  <si>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</si>
  <si>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</si>
  <si>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</si>
  <si>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</si>
  <si>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</si>
  <si>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</si>
  <si>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</si>
  <si>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</si>
  <si>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</si>
  <si>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</si>
  <si>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</si>
  <si>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</si>
  <si>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</si>
  <si>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</si>
  <si>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</si>
  <si>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</si>
  <si>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</si>
  <si>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</si>
  <si>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</si>
  <si>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</si>
  <si>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</si>
  <si>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</si>
  <si>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</si>
  <si>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</si>
  <si>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</si>
  <si>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</si>
  <si>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</si>
  <si>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</si>
  <si>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</si>
  <si>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</si>
  <si>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</si>
  <si>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</si>
  <si>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</si>
  <si>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</si>
  <si>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</si>
  <si>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</si>
  <si>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</si>
  <si>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</si>
  <si>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</si>
  <si>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</si>
  <si>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</si>
  <si>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</si>
  <si>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</si>
  <si>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</si>
  <si>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</si>
  <si>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</si>
  <si>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</si>
  <si>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</si>
  <si>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</si>
  <si>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</si>
  <si>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</si>
  <si>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</si>
  <si>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</si>
  <si>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</si>
  <si>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</si>
  <si>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</si>
  <si>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</si>
  <si>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</si>
  <si>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</si>
  <si>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</si>
  <si>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</si>
  <si>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</si>
  <si>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</si>
  <si>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</si>
  <si>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</si>
  <si>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</si>
  <si>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</si>
  <si>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</si>
  <si>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</si>
  <si>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</si>
  <si>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</si>
  <si>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</si>
  <si>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</si>
  <si>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</si>
  <si>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</si>
  <si>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</si>
  <si>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</si>
  <si>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</si>
  <si>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</si>
  <si>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</si>
  <si>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</si>
  <si>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</si>
  <si>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</si>
  <si>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</si>
  <si>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</si>
  <si>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</si>
  <si>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</si>
  <si>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</si>
  <si>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</si>
  <si>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</si>
  <si>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</si>
  <si>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</si>
  <si>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</si>
  <si>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</si>
  <si>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</si>
  <si>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</si>
  <si>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</si>
  <si>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</si>
  <si>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</si>
  <si>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</si>
  <si>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</si>
  <si>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</si>
  <si>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</si>
  <si>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</si>
  <si>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</si>
  <si>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</si>
  <si>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</si>
  <si>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</si>
  <si>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</si>
  <si>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</si>
  <si>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</si>
  <si>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</si>
  <si>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</si>
  <si>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</si>
  <si>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</si>
  <si>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</si>
  <si>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</si>
  <si>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</si>
  <si>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</si>
  <si>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</si>
  <si>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</si>
  <si>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</si>
  <si>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</si>
  <si>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</si>
  <si>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</si>
  <si>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</si>
  <si>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</si>
  <si>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</si>
  <si>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</si>
  <si>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</si>
  <si>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</si>
  <si>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</si>
  <si>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</si>
  <si>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</si>
  <si>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</si>
  <si>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</si>
  <si>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</si>
  <si>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</si>
  <si>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</si>
  <si>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</si>
  <si>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</si>
  <si>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</si>
  <si>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</si>
  <si>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</si>
  <si>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</si>
  <si>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</si>
  <si>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</si>
  <si>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</si>
  <si>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</si>
  <si>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</si>
  <si>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</si>
  <si>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</si>
  <si>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</si>
  <si>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</si>
  <si>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</si>
  <si>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</si>
  <si>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</si>
  <si>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</si>
  <si>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</si>
  <si>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</si>
  <si>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</si>
  <si>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</si>
  <si>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</si>
  <si>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</si>
  <si>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</si>
  <si>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</si>
  <si>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</si>
  <si>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</si>
  <si>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</si>
  <si>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</si>
  <si>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</si>
  <si>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</si>
  <si>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</si>
  <si>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</si>
  <si>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</si>
  <si>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</si>
  <si>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</si>
  <si>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</si>
  <si>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</si>
  <si>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</si>
  <si>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</si>
  <si>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</si>
  <si>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</si>
  <si>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</si>
  <si>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</si>
  <si>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</si>
  <si>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</si>
  <si>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</si>
  <si>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</si>
  <si>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</si>
  <si>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</si>
  <si>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</si>
  <si>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</si>
  <si>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</si>
  <si>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</si>
  <si>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</si>
  <si>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</si>
  <si>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</si>
  <si>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</si>
  <si>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</si>
  <si>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</si>
  <si>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</si>
  <si>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</si>
  <si>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</si>
  <si>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</si>
  <si>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</si>
  <si>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</si>
  <si>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</si>
  <si>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</si>
  <si>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</si>
  <si>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</si>
  <si>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</si>
  <si>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</si>
  <si>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</si>
  <si>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</si>
  <si>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</si>
  <si>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</si>
  <si>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</si>
  <si>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</si>
  <si>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</si>
  <si>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</si>
  <si>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</si>
  <si>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</si>
  <si>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</si>
  <si>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</si>
  <si>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</si>
  <si>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</si>
  <si>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</si>
  <si>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</si>
  <si>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</si>
  <si>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</si>
  <si>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</si>
  <si>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</si>
  <si>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</si>
  <si>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</si>
  <si>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</si>
  <si>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</si>
  <si>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</si>
  <si>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</si>
  <si>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</si>
  <si>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</si>
  <si>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</si>
  <si>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</si>
  <si>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</si>
  <si>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</si>
  <si>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</si>
  <si>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</si>
  <si>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</si>
  <si>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</si>
  <si>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</si>
  <si>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</si>
  <si>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</si>
  <si>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</si>
  <si>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</si>
  <si>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</si>
  <si>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</si>
  <si>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</si>
  <si>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</si>
  <si>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</si>
  <si>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</si>
  <si>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</si>
  <si>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</si>
  <si>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</si>
  <si>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</si>
  <si>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</si>
  <si>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</si>
  <si>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</si>
  <si>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</si>
  <si>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</si>
  <si>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</si>
  <si>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</si>
  <si>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</si>
  <si>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</si>
  <si>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</si>
  <si>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</si>
  <si>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</si>
  <si>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</si>
  <si>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</si>
  <si>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</si>
  <si>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</si>
  <si>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</si>
  <si>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</si>
  <si>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</si>
  <si>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</si>
  <si>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</si>
  <si>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</si>
  <si>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</si>
  <si>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</si>
  <si>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</si>
  <si>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</si>
  <si>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</si>
  <si>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</si>
  <si>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</si>
  <si>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</si>
  <si>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</si>
  <si>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</si>
  <si>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</si>
  <si>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</si>
  <si>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</si>
  <si>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</si>
  <si>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</si>
  <si>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</si>
  <si>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</si>
  <si>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</si>
  <si>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</si>
  <si>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</si>
  <si>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</si>
  <si>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</si>
  <si>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</si>
  <si>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</si>
  <si>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</si>
  <si>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</si>
  <si>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</si>
  <si>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</si>
  <si>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</si>
  <si>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</si>
  <si>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</si>
  <si>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</si>
  <si>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</si>
  <si>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</si>
  <si>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</si>
  <si>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</si>
  <si>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</si>
  <si>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</si>
  <si>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</si>
  <si>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</si>
  <si>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</si>
  <si>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</si>
  <si>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</si>
  <si>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</si>
  <si>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</si>
  <si>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</si>
  <si>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</si>
  <si>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</si>
  <si>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</si>
  <si>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</si>
  <si>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</si>
  <si>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</si>
  <si>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</si>
  <si>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</si>
  <si>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</si>
  <si>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</si>
  <si>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</si>
  <si>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</si>
  <si>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</si>
  <si>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</si>
  <si>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</si>
  <si>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</si>
  <si>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</si>
  <si>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</si>
  <si>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</si>
  <si>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</si>
  <si>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</si>
  <si>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</si>
  <si>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</si>
  <si>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</si>
  <si>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</si>
  <si>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</si>
  <si>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</si>
  <si>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</si>
  <si>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</si>
  <si>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</si>
  <si>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</si>
  <si>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</si>
  <si>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</si>
  <si>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</si>
  <si>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</si>
  <si>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</si>
  <si>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</si>
  <si>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</si>
  <si>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</si>
  <si>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</si>
  <si>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</si>
  <si>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</si>
  <si>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</si>
  <si>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</si>
  <si>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</si>
  <si>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</si>
  <si>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</si>
  <si>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</si>
  <si>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</si>
  <si>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</si>
  <si>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</si>
  <si>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</si>
  <si>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</si>
  <si>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</si>
  <si>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</si>
  <si>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</si>
  <si>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</si>
  <si>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</si>
  <si>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</si>
  <si>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</si>
  <si>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</si>
  <si>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</si>
  <si>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</si>
  <si>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</si>
  <si>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</si>
  <si>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</si>
  <si>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</si>
  <si>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</si>
  <si>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</si>
  <si>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</si>
  <si>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</si>
  <si>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</si>
  <si>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</si>
  <si>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</si>
  <si>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</si>
  <si>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</si>
  <si>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</si>
  <si>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</si>
  <si>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</si>
  <si>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</si>
  <si>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</si>
  <si>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</si>
  <si>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</si>
  <si>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</si>
  <si>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</si>
  <si>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</si>
  <si>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</si>
  <si>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</si>
  <si>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</si>
  <si>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</si>
  <si>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</si>
  <si>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</si>
  <si>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</si>
  <si>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</si>
  <si>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</si>
  <si>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</si>
  <si>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</si>
  <si>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</si>
  <si>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</si>
  <si>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</si>
  <si>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</si>
  <si>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</si>
  <si>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</si>
  <si>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</si>
  <si>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</si>
  <si>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</si>
  <si>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</si>
  <si>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</si>
  <si>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</si>
  <si>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</si>
  <si>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</si>
  <si>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</si>
  <si>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</si>
  <si>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</si>
  <si>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</si>
  <si>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</si>
  <si>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</si>
  <si>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</si>
  <si>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</si>
  <si>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</si>
  <si>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</si>
  <si>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</si>
  <si>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</si>
  <si>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</si>
  <si>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</si>
  <si>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</si>
  <si>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</si>
  <si>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</si>
  <si>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</si>
  <si>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</si>
  <si>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</si>
  <si>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</si>
  <si>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</si>
  <si>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</si>
  <si>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</si>
  <si>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</si>
  <si>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</si>
  <si>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</si>
  <si>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</si>
  <si>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</si>
  <si>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</si>
  <si>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</si>
  <si>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</si>
  <si>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</si>
  <si>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</si>
  <si>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</si>
  <si>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</si>
  <si>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</si>
  <si>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</si>
  <si>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</si>
  <si>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</si>
  <si>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</si>
  <si>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</si>
  <si>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</si>
  <si>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</si>
  <si>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</si>
  <si>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</si>
  <si>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</si>
  <si>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</si>
  <si>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</si>
  <si>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</si>
  <si>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</si>
  <si>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</si>
  <si>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</si>
  <si>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</si>
  <si>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</si>
  <si>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</si>
  <si>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</si>
  <si>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</si>
  <si>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</si>
  <si>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</si>
  <si>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</si>
  <si>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</si>
  <si>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</si>
  <si>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</si>
  <si>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</si>
  <si>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</si>
  <si>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</si>
  <si>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</si>
  <si>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</si>
  <si>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</si>
  <si>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</si>
  <si>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</si>
  <si>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</si>
  <si>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</si>
  <si>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</si>
  <si>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</si>
  <si>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</si>
  <si>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</si>
  <si>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</si>
  <si>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</si>
  <si>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</si>
  <si>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</si>
  <si>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</si>
  <si>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</si>
  <si>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</si>
  <si>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</si>
  <si>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</si>
  <si>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</si>
  <si>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</si>
  <si>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</si>
  <si>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</si>
  <si>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</si>
  <si>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</si>
  <si>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</si>
  <si>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</si>
  <si>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</si>
  <si>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</si>
  <si>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</si>
  <si>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</si>
  <si>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</si>
  <si>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</si>
  <si>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</si>
  <si>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</si>
  <si>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</si>
  <si>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</si>
  <si>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</si>
  <si>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</si>
  <si>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</si>
  <si>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</si>
  <si>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</si>
  <si>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</si>
  <si>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</si>
  <si>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</si>
  <si>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</si>
  <si>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</si>
  <si>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</si>
  <si>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</si>
  <si>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</si>
  <si>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</si>
  <si>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</si>
  <si>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</si>
  <si>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</si>
  <si>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</si>
  <si>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</si>
  <si>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</si>
  <si>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</si>
  <si>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</si>
  <si>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</si>
  <si>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</si>
  <si>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</si>
  <si>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</si>
  <si>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</si>
  <si>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</si>
  <si>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</si>
  <si>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</si>
  <si>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</si>
  <si>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</si>
  <si>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</si>
  <si>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</si>
  <si>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</si>
  <si>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</si>
  <si>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</si>
  <si>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</si>
  <si>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</si>
  <si>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</si>
  <si>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</si>
  <si>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</si>
  <si>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</si>
  <si>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</si>
  <si>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</si>
  <si>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</si>
  <si>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</si>
  <si>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</si>
  <si>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</si>
  <si>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</si>
  <si>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</si>
  <si>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</si>
  <si>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</si>
  <si>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</si>
  <si>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</si>
  <si>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</si>
  <si>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</si>
  <si>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</si>
  <si>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</si>
  <si>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</si>
  <si>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</si>
  <si>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</si>
  <si>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</si>
  <si>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</si>
  <si>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</si>
  <si>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</si>
  <si>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</si>
  <si>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</si>
  <si>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</si>
  <si>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</si>
  <si>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</si>
  <si>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</si>
  <si>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</si>
  <si>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</si>
  <si>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</si>
  <si>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</si>
  <si>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</si>
  <si>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</si>
  <si>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</si>
  <si>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</si>
  <si>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</si>
  <si>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</si>
  <si>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</si>
  <si>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</si>
  <si>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</si>
  <si>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</si>
  <si>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</si>
  <si>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</si>
  <si>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</si>
  <si>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</si>
  <si>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</si>
  <si>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</si>
  <si>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</si>
  <si>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</si>
  <si>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</si>
  <si>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</si>
  <si>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</si>
  <si>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</si>
  <si>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</si>
  <si>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</si>
  <si>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</si>
  <si>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</si>
  <si>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</si>
  <si>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</si>
  <si>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</si>
  <si>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</si>
  <si>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</si>
  <si>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</si>
  <si>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</si>
  <si>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</si>
  <si>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</si>
  <si>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</si>
  <si>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</si>
  <si>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</si>
  <si>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</si>
  <si>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</si>
  <si>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</si>
  <si>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</si>
  <si>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</si>
  <si>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</si>
  <si>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</si>
  <si>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</si>
  <si>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</si>
  <si>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</si>
  <si>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</si>
  <si>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</si>
  <si>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</si>
  <si>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</si>
  <si>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</si>
  <si>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</si>
  <si>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</si>
  <si>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</si>
  <si>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</si>
  <si>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</si>
  <si>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</si>
  <si>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</si>
  <si>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</si>
  <si>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</si>
  <si>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</si>
  <si>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</si>
  <si>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</si>
  <si>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</si>
  <si>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</si>
  <si>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</si>
  <si>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</si>
  <si>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</si>
  <si>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</si>
  <si>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</si>
  <si>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</si>
  <si>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</si>
  <si>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</si>
  <si>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</si>
  <si>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</si>
  <si>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</si>
  <si>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</si>
  <si>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</si>
  <si>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</si>
  <si>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</si>
  <si>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</si>
  <si>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</si>
  <si>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</si>
  <si>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</si>
  <si>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</si>
  <si>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</si>
  <si>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</si>
  <si>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</si>
  <si>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</si>
  <si>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</si>
  <si>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</si>
  <si>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</si>
  <si>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</si>
  <si>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</si>
  <si>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</si>
  <si>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</si>
  <si>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</si>
  <si>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</si>
  <si>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</si>
  <si>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</si>
  <si>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</si>
  <si>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</si>
  <si>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</si>
  <si>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</si>
  <si>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</si>
  <si>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</si>
  <si>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</si>
  <si>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</si>
  <si>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</si>
  <si>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</si>
  <si>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</si>
  <si>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</si>
  <si>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</si>
  <si>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</si>
  <si>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</si>
  <si>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</si>
  <si>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</si>
  <si>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</si>
  <si>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</si>
  <si>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</si>
  <si>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</si>
  <si>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</si>
  <si>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</si>
  <si>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</si>
  <si>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</si>
  <si>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</si>
  <si>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</si>
  <si>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</si>
  <si>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</si>
  <si>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</si>
  <si>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</si>
  <si>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</si>
  <si>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</si>
  <si>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</si>
  <si>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</si>
  <si>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</si>
  <si>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</si>
  <si>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</si>
  <si>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</si>
  <si>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</si>
  <si>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</si>
  <si>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</si>
  <si>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</si>
  <si>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</si>
  <si>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</si>
  <si>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</si>
  <si>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</si>
  <si>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</si>
  <si>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</si>
  <si>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</si>
  <si>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</si>
  <si>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</si>
  <si>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</si>
  <si>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</si>
  <si>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</si>
  <si>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</si>
  <si>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</si>
  <si>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</si>
  <si>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</si>
  <si>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</si>
  <si>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</si>
  <si>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</si>
  <si>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</si>
  <si>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</si>
  <si>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</si>
  <si>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</si>
  <si>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</si>
  <si>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</si>
  <si>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</si>
  <si>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</si>
  <si>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</si>
  <si>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</si>
  <si>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</si>
  <si>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</si>
  <si>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</si>
  <si>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</si>
  <si>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</si>
  <si>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</si>
  <si>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</si>
  <si>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</si>
  <si>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</si>
  <si>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</si>
  <si>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</si>
  <si>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</si>
  <si>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</si>
  <si>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</si>
  <si>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</si>
  <si>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</si>
  <si>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</si>
  <si>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</si>
  <si>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</si>
  <si>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</si>
  <si>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</si>
  <si>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</si>
  <si>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</si>
  <si>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</si>
  <si>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</si>
  <si>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</si>
  <si>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</si>
  <si>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</si>
  <si>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</si>
  <si>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</si>
  <si>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</si>
  <si>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</si>
  <si>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</si>
  <si>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</si>
  <si>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</si>
  <si>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</si>
  <si>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</si>
  <si>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</si>
  <si>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</si>
  <si>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</si>
  <si>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</si>
  <si>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</si>
  <si>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</si>
  <si>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</si>
  <si>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</si>
  <si>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</si>
  <si>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</si>
  <si>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</si>
  <si>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</si>
  <si>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</si>
  <si>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</si>
  <si>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</si>
  <si>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</si>
  <si>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</si>
  <si>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</si>
  <si>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</si>
  <si>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</si>
  <si>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</si>
  <si>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</si>
  <si>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</si>
  <si>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</si>
  <si>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</si>
  <si>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</si>
  <si>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</si>
  <si>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</si>
  <si>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</si>
  <si>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</si>
  <si>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</si>
  <si>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</si>
  <si>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</si>
  <si>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</si>
  <si>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</si>
  <si>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</si>
  <si>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</si>
  <si>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</si>
  <si>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</si>
  <si>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</si>
  <si>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</si>
  <si>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</si>
  <si>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</si>
  <si>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</si>
  <si>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</si>
  <si>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</si>
  <si>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</si>
  <si>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</si>
  <si>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</si>
  <si>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</si>
  <si>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</si>
  <si>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</si>
  <si>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</si>
  <si>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</si>
  <si>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</si>
  <si>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</si>
  <si>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</si>
  <si>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</si>
  <si>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</si>
  <si>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</si>
  <si>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</si>
  <si>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</si>
  <si>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</si>
  <si>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</si>
  <si>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</si>
  <si>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</si>
  <si>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</si>
  <si>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</si>
  <si>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</si>
  <si>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</si>
  <si>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</si>
  <si>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</si>
  <si>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</si>
  <si>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</si>
  <si>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</si>
  <si>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</si>
  <si>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</si>
  <si>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</si>
  <si>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</si>
  <si>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</si>
  <si>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</si>
  <si>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</si>
  <si>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</si>
  <si>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</si>
  <si>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</si>
  <si>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</si>
  <si>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</si>
  <si>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</si>
  <si>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</si>
  <si>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</si>
  <si>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</si>
  <si>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</si>
  <si>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</si>
  <si>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</si>
  <si>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</si>
  <si>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</si>
  <si>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</si>
  <si>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</si>
  <si>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</si>
  <si>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</si>
  <si>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</si>
  <si>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</si>
  <si>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</si>
  <si>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</si>
  <si>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</si>
  <si>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</si>
  <si>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</si>
  <si>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</si>
  <si>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</si>
  <si>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</si>
  <si>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</si>
  <si>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</si>
  <si>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</si>
  <si>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</si>
  <si>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</si>
  <si>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</si>
  <si>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</si>
  <si>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</si>
  <si>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</si>
  <si>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</si>
  <si>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</si>
  <si>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</si>
  <si>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</si>
  <si>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</si>
  <si>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</si>
  <si>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</si>
  <si>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</si>
  <si>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</si>
  <si>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</si>
  <si>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</si>
  <si>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</si>
  <si>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</si>
  <si>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</si>
  <si>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</si>
  <si>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</si>
  <si>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</si>
  <si>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</si>
  <si>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</si>
  <si>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</si>
  <si>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</si>
  <si>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</si>
  <si>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</si>
  <si>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</si>
  <si>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</si>
  <si>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</si>
  <si>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</si>
  <si>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</si>
  <si>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</si>
  <si>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</si>
  <si>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</si>
  <si>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</si>
  <si>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</si>
  <si>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</si>
  <si>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</si>
  <si>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</si>
  <si>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</si>
  <si>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</si>
  <si>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</si>
  <si>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</si>
  <si>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</si>
  <si>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</si>
  <si>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</si>
  <si>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</si>
  <si>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</si>
  <si>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</si>
  <si>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</si>
  <si>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</si>
  <si>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</si>
  <si>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</si>
  <si>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</si>
  <si>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</si>
  <si>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</si>
  <si>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</si>
  <si>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</si>
  <si>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</si>
  <si>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</si>
  <si>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</si>
  <si>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</si>
  <si>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</si>
  <si>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</si>
  <si>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</si>
  <si>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</si>
  <si>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</si>
  <si>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</si>
  <si>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</si>
  <si>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</si>
  <si>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</si>
  <si>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</si>
  <si>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</si>
  <si>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</si>
  <si>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</si>
  <si>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</si>
  <si>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</si>
  <si>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</si>
  <si>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</si>
  <si>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</si>
  <si>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</si>
  <si>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</si>
  <si>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</si>
  <si>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</si>
  <si>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</si>
  <si>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</si>
  <si>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</si>
  <si>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</si>
  <si>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</si>
  <si>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</si>
  <si>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</si>
  <si>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</si>
  <si>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</si>
  <si>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</si>
  <si>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</si>
  <si>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</si>
  <si>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</si>
  <si>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</si>
  <si>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</si>
  <si>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</si>
  <si>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</si>
  <si>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</si>
  <si>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</si>
  <si>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</si>
  <si>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</si>
  <si>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</si>
  <si>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</si>
  <si>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</si>
  <si>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</si>
  <si>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</si>
  <si>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</si>
  <si>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</si>
  <si>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</si>
  <si>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</si>
  <si>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</si>
  <si>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</si>
  <si>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</si>
  <si>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</si>
  <si>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</si>
  <si>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</si>
  <si>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</si>
  <si>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</si>
  <si>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</si>
  <si>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</si>
  <si>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</si>
  <si>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</si>
  <si>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</si>
  <si>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</si>
  <si>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</si>
  <si>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</si>
  <si>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</si>
  <si>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</si>
  <si>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</si>
  <si>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</si>
  <si>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</si>
  <si>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</si>
  <si>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</si>
  <si>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</si>
  <si>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</si>
  <si>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</si>
  <si>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</si>
  <si>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</si>
  <si>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</si>
  <si>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</si>
  <si>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</si>
  <si>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</si>
  <si>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</si>
  <si>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</si>
  <si>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</si>
  <si>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</si>
  <si>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</si>
  <si>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</si>
  <si>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</si>
  <si>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</si>
  <si>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</si>
  <si>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</si>
  <si>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</si>
  <si>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</si>
  <si>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</si>
  <si>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</si>
  <si>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</si>
  <si>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</si>
  <si>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</si>
  <si>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</si>
  <si>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</si>
  <si>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</si>
  <si>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</si>
  <si>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</si>
  <si>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</si>
  <si>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</si>
  <si>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</si>
  <si>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</si>
  <si>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</si>
  <si>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</si>
  <si>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</si>
  <si>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</si>
  <si>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</si>
  <si>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</si>
  <si>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</si>
  <si>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</si>
  <si>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</si>
  <si>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</si>
  <si>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</si>
  <si>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</si>
  <si>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</si>
  <si>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</si>
  <si>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</si>
  <si>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</si>
  <si>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</si>
  <si>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</si>
  <si>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</si>
  <si>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</si>
  <si>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</si>
  <si>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</si>
  <si>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</si>
  <si>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</si>
  <si>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</si>
  <si>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</si>
  <si>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</si>
  <si>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</si>
  <si>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</si>
  <si>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</si>
  <si>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</si>
  <si>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</si>
  <si>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</si>
  <si>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</si>
  <si>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</si>
  <si>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</si>
  <si>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</si>
  <si>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</si>
  <si>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</si>
  <si>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</si>
  <si>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</si>
  <si>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</si>
  <si>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</si>
  <si>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</si>
  <si>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</si>
  <si>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</si>
  <si>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</si>
  <si>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</si>
  <si>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</si>
  <si>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</si>
  <si>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</si>
  <si>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</si>
  <si>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</si>
  <si>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</si>
  <si>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</si>
  <si>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</si>
  <si>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</si>
  <si>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</si>
  <si>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</si>
  <si>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</si>
  <si>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</si>
  <si>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</si>
  <si>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</si>
  <si>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</si>
  <si>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</si>
  <si>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</si>
  <si>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</si>
  <si>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</si>
  <si>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</si>
  <si>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</si>
  <si>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</si>
  <si>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</si>
  <si>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</si>
  <si>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</si>
  <si>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</si>
  <si>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</si>
  <si>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</si>
  <si>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</si>
  <si>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</si>
  <si>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</si>
  <si>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</si>
  <si>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</si>
  <si>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</si>
  <si>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</si>
  <si>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</si>
  <si>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</si>
  <si>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</si>
  <si>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</si>
  <si>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</si>
  <si>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</si>
  <si>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</si>
  <si>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</si>
  <si>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</si>
  <si>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</si>
  <si>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</si>
  <si>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</si>
  <si>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</si>
  <si>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</si>
  <si>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</si>
  <si>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</si>
  <si>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</si>
  <si>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</si>
  <si>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</si>
  <si>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</si>
  <si>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</si>
  <si>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</si>
  <si>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</si>
  <si>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</si>
  <si>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</si>
  <si>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</si>
  <si>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</si>
  <si>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</si>
  <si>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</si>
  <si>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</si>
  <si>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</si>
  <si>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</si>
  <si>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</si>
  <si>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</si>
  <si>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</si>
  <si>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</si>
  <si>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</si>
  <si>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</si>
  <si>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</si>
  <si>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</si>
  <si>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</si>
  <si>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</si>
  <si>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</si>
  <si>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</si>
  <si>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</si>
  <si>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</si>
  <si>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</si>
  <si>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</si>
  <si>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</si>
  <si>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</si>
  <si>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</si>
  <si>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</si>
  <si>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</si>
  <si>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</si>
  <si>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</si>
  <si>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</si>
  <si>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</si>
  <si>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</si>
  <si>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</si>
  <si>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</si>
  <si>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</si>
  <si>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</si>
  <si>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</si>
  <si>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</si>
  <si>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</si>
  <si>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</si>
  <si>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</si>
  <si>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</si>
  <si>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</si>
  <si>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</si>
  <si>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</si>
  <si>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</si>
  <si>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</si>
  <si>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</si>
  <si>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</si>
  <si>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</si>
  <si>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</si>
  <si>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</si>
  <si>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</si>
  <si>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</si>
  <si>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</si>
  <si>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</si>
  <si>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</si>
  <si>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</si>
  <si>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</si>
  <si>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</si>
  <si>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</si>
  <si>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</si>
  <si>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</si>
  <si>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</si>
  <si>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</si>
  <si>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</si>
  <si>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</si>
  <si>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</si>
  <si>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</si>
  <si>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</si>
  <si>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</si>
  <si>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</si>
  <si>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</si>
  <si>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</si>
  <si>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</si>
  <si>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</si>
  <si>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</si>
  <si>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</si>
  <si>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</si>
  <si>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</si>
  <si>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</si>
  <si>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</si>
  <si>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</si>
  <si>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</si>
  <si>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</si>
  <si>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</si>
  <si>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</si>
  <si>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</si>
  <si>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</si>
  <si>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</si>
  <si>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</si>
  <si>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</si>
  <si>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</si>
  <si>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</si>
  <si>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</si>
  <si>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</si>
  <si>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</si>
  <si>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</si>
  <si>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</si>
  <si>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</si>
  <si>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</si>
  <si>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</si>
  <si>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</si>
  <si>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</si>
  <si>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</si>
  <si>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</si>
  <si>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</si>
  <si>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</si>
  <si>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</si>
  <si>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</si>
  <si>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</si>
  <si>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</si>
  <si>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</si>
  <si>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</si>
  <si>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</si>
  <si>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</si>
  <si>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</si>
  <si>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</si>
  <si>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</si>
  <si>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</si>
  <si>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</si>
  <si>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</si>
  <si>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</si>
  <si>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</si>
  <si>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</si>
  <si>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</si>
  <si>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</si>
  <si>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</si>
  <si>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</si>
  <si>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</si>
  <si>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</si>
  <si>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</si>
  <si>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</si>
  <si>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</si>
  <si>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</si>
  <si>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</si>
  <si>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</si>
  <si>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</si>
  <si>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</si>
  <si>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</si>
  <si>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</si>
  <si>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</si>
  <si>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</si>
  <si>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</si>
  <si>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</si>
  <si>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</si>
  <si>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</si>
  <si>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</si>
  <si>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</si>
  <si>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</si>
  <si>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</si>
  <si>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</si>
  <si>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</si>
  <si>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</si>
  <si>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</si>
  <si>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</si>
  <si>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</si>
  <si>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</si>
  <si>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</si>
  <si>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</si>
  <si>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</si>
  <si>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</si>
  <si>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</si>
  <si>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</si>
  <si>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</si>
  <si>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</si>
  <si>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</si>
  <si>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</si>
  <si>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</si>
  <si>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</si>
  <si>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</si>
  <si>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</si>
  <si>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</si>
  <si>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</si>
  <si>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</si>
  <si>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</si>
  <si>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</si>
  <si>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</si>
  <si>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</si>
  <si>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</si>
  <si>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</si>
  <si>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</si>
  <si>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</si>
  <si>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</si>
  <si>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</si>
  <si>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</si>
  <si>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</si>
  <si>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</si>
  <si>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</si>
  <si>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</si>
  <si>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</si>
  <si>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</si>
  <si>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</si>
  <si>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</si>
  <si>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</si>
  <si>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</si>
  <si>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</si>
  <si>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</si>
  <si>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</si>
  <si>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</si>
  <si>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</si>
  <si>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</si>
  <si>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</si>
  <si>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</si>
  <si>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</si>
  <si>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</si>
  <si>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</si>
  <si>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</si>
  <si>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</si>
  <si>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</si>
  <si>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</si>
  <si>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</si>
  <si>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</si>
  <si>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</si>
  <si>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</si>
  <si>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</si>
  <si>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</si>
  <si>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</si>
  <si>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</si>
  <si>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</si>
  <si>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</si>
  <si>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</si>
  <si>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</si>
  <si>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</si>
  <si>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</si>
  <si>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</si>
  <si>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</si>
  <si>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</si>
  <si>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</si>
  <si>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</si>
  <si>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</si>
  <si>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</si>
  <si>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</si>
  <si>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</si>
  <si>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</si>
  <si>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</si>
  <si>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</si>
  <si>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</si>
  <si>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</si>
  <si>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</si>
  <si>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</si>
  <si>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</si>
  <si>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</si>
  <si>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</si>
  <si>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</si>
  <si>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</si>
  <si>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</si>
  <si>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</si>
  <si>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</si>
  <si>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</si>
  <si>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</si>
  <si>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</si>
  <si>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</si>
  <si>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</si>
  <si>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</si>
  <si>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</si>
  <si>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</si>
  <si>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</si>
  <si>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</si>
  <si>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</si>
  <si>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</si>
  <si>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</si>
  <si>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</si>
  <si>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</si>
  <si>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</si>
  <si>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</si>
  <si>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</si>
  <si>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</si>
  <si>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</si>
  <si>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</si>
  <si>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</si>
  <si>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</si>
  <si>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</si>
  <si>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</si>
  <si>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</si>
  <si>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</si>
  <si>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</si>
  <si>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</si>
  <si>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</si>
  <si>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</si>
  <si>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</si>
  <si>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</si>
  <si>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</si>
  <si>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</si>
  <si>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</si>
  <si>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</si>
  <si>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</si>
  <si>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</si>
  <si>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</si>
  <si>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</si>
  <si>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</si>
  <si>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</si>
  <si>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</si>
  <si>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</si>
  <si>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</si>
  <si>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</si>
  <si>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</si>
  <si>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</si>
  <si>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</si>
  <si>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</si>
  <si>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</si>
  <si>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</si>
  <si>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</si>
  <si>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</si>
  <si>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</si>
  <si>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</si>
  <si>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</si>
  <si>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</si>
  <si>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</si>
  <si>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</si>
  <si>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</si>
  <si>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</si>
  <si>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</si>
  <si>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</si>
  <si>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</si>
  <si>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</si>
  <si>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</si>
  <si>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</si>
  <si>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</si>
  <si>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</si>
  <si>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</si>
  <si>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</si>
  <si>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</si>
  <si>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</si>
  <si>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</si>
  <si>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</si>
  <si>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</si>
  <si>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</si>
  <si>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</si>
  <si>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</si>
  <si>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</si>
  <si>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</si>
  <si>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</si>
  <si>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</si>
  <si>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</si>
  <si>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</si>
  <si>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</si>
  <si>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</si>
  <si>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</si>
  <si>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</si>
  <si>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</si>
  <si>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</si>
  <si>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</si>
  <si>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</si>
  <si>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</si>
  <si>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</si>
  <si>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</si>
  <si>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</si>
  <si>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</si>
  <si>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</si>
  <si>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</si>
  <si>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</si>
  <si>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</si>
  <si>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</si>
  <si>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</si>
  <si>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</si>
  <si>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</si>
  <si>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</si>
  <si>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</si>
  <si>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</si>
  <si>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</si>
  <si>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</si>
  <si>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</si>
  <si>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</si>
  <si>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</si>
  <si>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</si>
  <si>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</si>
  <si>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</si>
  <si>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</si>
  <si>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</si>
  <si>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</si>
  <si>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</si>
  <si>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</si>
  <si>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</si>
  <si>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</si>
  <si>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</si>
  <si>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</si>
  <si>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</si>
  <si>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</si>
  <si>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</si>
  <si>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</si>
  <si>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</si>
  <si>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</si>
  <si>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</si>
  <si>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</si>
  <si>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</si>
  <si>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</si>
  <si>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</si>
  <si>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</si>
  <si>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</si>
  <si>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</si>
  <si>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</si>
  <si>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</si>
  <si>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</si>
  <si>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</si>
  <si>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</si>
  <si>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</si>
  <si>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</si>
  <si>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</si>
  <si>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</si>
  <si>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</si>
  <si>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</si>
  <si>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</si>
  <si>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</si>
  <si>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</si>
  <si>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</si>
  <si>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</si>
  <si>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</si>
  <si>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</si>
  <si>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</si>
  <si>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</si>
  <si>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</si>
  <si>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</si>
  <si>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</si>
  <si>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</si>
  <si>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</si>
  <si>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</si>
  <si>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</si>
  <si>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</si>
  <si>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</si>
  <si>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</si>
  <si>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</si>
  <si>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</si>
  <si>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</si>
  <si>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</si>
  <si>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</si>
  <si>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</si>
  <si>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</si>
  <si>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</si>
  <si>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</si>
  <si>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</si>
  <si>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</si>
  <si>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</si>
  <si>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</si>
  <si>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</si>
  <si>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</si>
  <si>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</si>
  <si>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</si>
  <si>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</si>
  <si>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</si>
  <si>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</si>
  <si>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</si>
  <si>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</si>
  <si>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</si>
  <si>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</si>
  <si>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</si>
  <si>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</si>
  <si>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</si>
  <si>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</si>
  <si>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</si>
  <si>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</si>
  <si>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</si>
  <si>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</si>
  <si>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</si>
  <si>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</si>
  <si>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</si>
  <si>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</si>
  <si>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</si>
  <si>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</si>
  <si>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</si>
  <si>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</si>
  <si>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</si>
  <si>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</si>
  <si>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</si>
  <si>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</si>
  <si>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</si>
  <si>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</si>
  <si>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</si>
  <si>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</si>
  <si>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</si>
  <si>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</si>
  <si>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</si>
  <si>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</si>
  <si>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</si>
  <si>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</si>
  <si>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</si>
  <si>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</si>
  <si>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</si>
  <si>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</si>
  <si>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</si>
  <si>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</si>
  <si>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</si>
  <si>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</si>
  <si>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</si>
  <si>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</si>
  <si>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</si>
  <si>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</si>
  <si>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</si>
  <si>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</si>
  <si>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</si>
  <si>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</si>
  <si>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</si>
  <si>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</si>
  <si>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</si>
  <si>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</si>
  <si>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</si>
  <si>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</si>
  <si>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</si>
  <si>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</si>
  <si>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</si>
  <si>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</si>
  <si>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</si>
  <si>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</si>
  <si>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</si>
  <si>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</si>
  <si>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</si>
  <si>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</si>
  <si>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</si>
  <si>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</si>
  <si>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</si>
  <si>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</si>
  <si>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</si>
  <si>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</si>
  <si>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</si>
  <si>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</si>
  <si>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</si>
  <si>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</si>
  <si>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</si>
  <si>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</si>
  <si>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</si>
  <si>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</si>
  <si>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</si>
  <si>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</si>
  <si>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</si>
  <si>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</si>
  <si>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</si>
  <si>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</si>
  <si>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</si>
  <si>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</si>
  <si>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</si>
  <si>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</si>
  <si>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</si>
  <si>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</si>
  <si>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</si>
  <si>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</si>
  <si>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</si>
  <si>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</si>
  <si>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</si>
  <si>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</si>
  <si>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</si>
  <si>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</si>
  <si>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</si>
  <si>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</si>
  <si>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</si>
  <si>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</si>
  <si>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</si>
  <si>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</si>
  <si>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</si>
  <si>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</si>
  <si>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</si>
  <si>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</si>
  <si>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</si>
  <si>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</si>
  <si>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</si>
  <si>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</si>
  <si>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</si>
  <si>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</si>
  <si>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</si>
  <si>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</si>
  <si>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</si>
  <si>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</si>
  <si>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</si>
  <si>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</si>
  <si>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</si>
  <si>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</si>
  <si>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</si>
  <si>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</si>
  <si>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</si>
  <si>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</si>
  <si>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</si>
  <si>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</si>
  <si>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</si>
  <si>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</si>
  <si>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</si>
  <si>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</si>
  <si>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</si>
  <si>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</si>
  <si>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</si>
  <si>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</si>
  <si>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</si>
  <si>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</si>
  <si>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</si>
  <si>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</si>
  <si>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</si>
  <si>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</si>
  <si>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</si>
  <si>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</si>
  <si>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</si>
  <si>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</si>
  <si>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</si>
  <si>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</si>
  <si>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</si>
  <si>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</si>
  <si>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</si>
  <si>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</si>
  <si>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</si>
  <si>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</si>
  <si>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</si>
  <si>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</si>
  <si>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</si>
  <si>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</si>
  <si>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</si>
  <si>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</si>
  <si>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</si>
  <si>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</si>
  <si>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</si>
  <si>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</si>
  <si>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</si>
  <si>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</si>
  <si>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</si>
  <si>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</si>
  <si>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</si>
  <si>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</si>
  <si>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</si>
  <si>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</si>
  <si>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</si>
  <si>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</si>
  <si>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</si>
  <si>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</si>
  <si>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</si>
  <si>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</si>
  <si>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</si>
  <si>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</si>
  <si>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</si>
  <si>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</si>
  <si>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</si>
  <si>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</si>
  <si>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</si>
  <si>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</si>
  <si>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</si>
  <si>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</si>
  <si>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</si>
  <si>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</si>
  <si>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</si>
  <si>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</si>
  <si>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</si>
  <si>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</si>
  <si>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</si>
  <si>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</si>
  <si>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</si>
  <si>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</si>
  <si>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</si>
  <si>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</si>
  <si>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</si>
  <si>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</si>
  <si>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</si>
  <si>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</si>
  <si>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</si>
  <si>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</si>
  <si>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</si>
  <si>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</si>
  <si>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</si>
  <si>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</si>
  <si>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</si>
  <si>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</si>
  <si>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</si>
  <si>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</si>
  <si>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</si>
  <si>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</si>
  <si>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</si>
  <si>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</si>
  <si>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</si>
  <si>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</si>
  <si>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</si>
  <si>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</si>
  <si>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</si>
  <si>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</si>
  <si>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</si>
  <si>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</si>
  <si>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</si>
  <si>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</si>
  <si>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</si>
  <si>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</si>
  <si>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</si>
  <si>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</si>
  <si>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</si>
  <si>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</si>
  <si>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</si>
  <si>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</si>
  <si>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</si>
  <si>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</si>
  <si>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</si>
  <si>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</si>
  <si>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</si>
  <si>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</si>
  <si>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</si>
  <si>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</si>
  <si>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</si>
  <si>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</si>
  <si>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</si>
  <si>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</si>
  <si>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</si>
  <si>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</si>
  <si>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</si>
  <si>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</si>
  <si>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</si>
  <si>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</si>
  <si>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</si>
  <si>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</si>
  <si>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</si>
  <si>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</si>
  <si>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</si>
  <si>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</si>
  <si>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</si>
  <si>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</si>
  <si>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</si>
  <si>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</si>
  <si>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</si>
  <si>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</si>
  <si>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</si>
  <si>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</si>
  <si>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</si>
  <si>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</si>
  <si>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</si>
  <si>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</si>
  <si>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</si>
  <si>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</si>
  <si>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</si>
  <si>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</si>
  <si>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</si>
  <si>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</si>
  <si>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</si>
  <si>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</si>
  <si>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</si>
  <si>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</si>
  <si>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</si>
  <si>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</si>
  <si>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</si>
  <si>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</si>
  <si>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</si>
  <si>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</si>
  <si>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</si>
  <si>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</si>
  <si>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</si>
  <si>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</si>
  <si>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</si>
  <si>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</si>
  <si>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</si>
  <si>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</si>
  <si>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</si>
  <si>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</si>
  <si>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</si>
  <si>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</si>
  <si>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</si>
  <si>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</si>
  <si>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</si>
  <si>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</si>
  <si>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</si>
  <si>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</si>
  <si>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</si>
  <si>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</si>
  <si>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</si>
  <si>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</si>
  <si>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</si>
  <si>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</si>
  <si>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</si>
  <si>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</si>
  <si>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</si>
  <si>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</si>
  <si>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</si>
  <si>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</si>
  <si>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</si>
  <si>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</si>
  <si>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</si>
  <si>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</si>
  <si>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</si>
  <si>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</si>
  <si>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</si>
  <si>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</si>
  <si>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</si>
  <si>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</si>
  <si>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</si>
  <si>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</si>
  <si>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</si>
  <si>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</si>
  <si>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</si>
  <si>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</si>
  <si>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</si>
  <si>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</si>
  <si>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</si>
  <si>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</si>
  <si>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</si>
  <si>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</si>
  <si>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</si>
  <si>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</si>
  <si>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</si>
  <si>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</si>
  <si>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</si>
  <si>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</si>
  <si>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</si>
  <si>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</si>
  <si>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</si>
  <si>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</si>
  <si>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</si>
  <si>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</si>
  <si>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</si>
  <si>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</si>
  <si>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</si>
  <si>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</si>
  <si>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</si>
  <si>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</si>
  <si>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</si>
  <si>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</si>
  <si>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</si>
  <si>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</si>
  <si>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</si>
  <si>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</si>
  <si>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</si>
  <si>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</si>
  <si>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</si>
  <si>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</si>
  <si>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</si>
  <si>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</si>
  <si>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</si>
  <si>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</si>
  <si>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</si>
  <si>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</si>
  <si>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</si>
  <si>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</si>
  <si>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</si>
  <si>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</si>
  <si>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</si>
  <si>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</si>
  <si>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</si>
  <si>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</si>
  <si>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</si>
  <si>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</si>
  <si>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</si>
  <si>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</si>
  <si>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</si>
  <si>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</si>
  <si>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</si>
  <si>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</si>
  <si>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</si>
  <si>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</si>
  <si>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</si>
  <si>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</si>
  <si>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</si>
  <si>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</si>
  <si>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</si>
  <si>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</si>
  <si>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</si>
  <si>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</si>
  <si>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</si>
  <si>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</si>
  <si>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</si>
  <si>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</si>
  <si>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</si>
  <si>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</si>
  <si>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</si>
  <si>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</si>
  <si>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</si>
  <si>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</si>
  <si>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</si>
  <si>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</si>
  <si>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</si>
  <si>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</si>
  <si>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</si>
  <si>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</si>
  <si>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</si>
  <si>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</si>
  <si>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</si>
  <si>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</si>
  <si>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</si>
  <si>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</si>
  <si>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</si>
  <si>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</si>
  <si>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</si>
  <si>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</si>
  <si>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</si>
  <si>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</si>
  <si>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</si>
  <si>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</si>
  <si>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</si>
  <si>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</si>
  <si>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</si>
  <si>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</si>
  <si>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</si>
  <si>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</si>
  <si>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</si>
  <si>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</si>
  <si>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</si>
  <si>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</si>
  <si>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</si>
  <si>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</si>
  <si>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</si>
  <si>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</si>
  <si>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</si>
  <si>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</si>
  <si>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</si>
  <si>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</si>
  <si>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</si>
  <si>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</si>
  <si>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</si>
  <si>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</si>
  <si>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</si>
  <si>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</si>
  <si>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</si>
  <si>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</si>
  <si>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</si>
  <si>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</si>
  <si>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</si>
  <si>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</si>
  <si>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</si>
  <si>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</si>
  <si>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</si>
  <si>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</si>
  <si>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</si>
  <si>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</si>
  <si>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</si>
  <si>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</si>
  <si>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</si>
  <si>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</si>
  <si>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</si>
  <si>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</si>
  <si>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</si>
  <si>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</si>
  <si>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</si>
  <si>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</si>
  <si>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</si>
  <si>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</si>
  <si>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</si>
  <si>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</si>
  <si>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</si>
  <si>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</si>
  <si>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</si>
  <si>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</si>
  <si>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</si>
  <si>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</si>
  <si>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</si>
  <si>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</si>
  <si>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</si>
  <si>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</si>
  <si>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</si>
  <si>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</si>
  <si>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</si>
  <si>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</si>
  <si>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</si>
  <si>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</si>
  <si>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</si>
  <si>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</si>
  <si>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</si>
  <si>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</si>
  <si>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</si>
  <si>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</si>
  <si>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</si>
  <si>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</si>
  <si>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</si>
  <si>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</si>
  <si>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</si>
  <si>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</si>
  <si>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</si>
  <si>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</si>
  <si>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</si>
  <si>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</si>
  <si>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</si>
  <si>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</si>
  <si>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</si>
  <si>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</si>
  <si>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</si>
  <si>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</si>
  <si>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</si>
  <si>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</si>
  <si>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</si>
  <si>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</si>
  <si>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</si>
  <si>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</si>
  <si>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</si>
  <si>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</si>
  <si>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</si>
  <si>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</si>
  <si>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</si>
  <si>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</si>
  <si>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</si>
  <si>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</si>
  <si>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</si>
  <si>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</si>
  <si>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</si>
  <si>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</si>
  <si>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</si>
  <si>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</si>
  <si>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</si>
  <si>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</si>
  <si>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</si>
  <si>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</si>
  <si>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</si>
  <si>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</si>
  <si>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</si>
  <si>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</si>
  <si>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</si>
  <si>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</si>
  <si>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</si>
  <si>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</si>
  <si>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</si>
  <si>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</si>
  <si>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</si>
  <si>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</si>
  <si>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</si>
  <si>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</si>
  <si>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</si>
  <si>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</si>
  <si>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</si>
  <si>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</si>
  <si>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</si>
  <si>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</si>
  <si>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</si>
  <si>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</si>
  <si>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</si>
  <si>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</si>
  <si>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</si>
  <si>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</si>
  <si>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</si>
  <si>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</si>
  <si>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</si>
  <si>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</si>
  <si>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</si>
  <si>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</si>
  <si>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</si>
  <si>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</si>
  <si>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</si>
  <si>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</si>
  <si>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</si>
  <si>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</si>
  <si>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</si>
  <si>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</si>
  <si>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</si>
  <si>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</si>
  <si>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</si>
  <si>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</si>
  <si>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</si>
  <si>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</si>
  <si>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</si>
  <si>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</si>
  <si>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</si>
  <si>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</si>
  <si>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</si>
  <si>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</si>
  <si>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</si>
  <si>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</si>
  <si>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</si>
  <si>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</si>
  <si>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</si>
  <si>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</si>
  <si>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</si>
  <si>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</si>
  <si>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</si>
  <si>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</si>
  <si>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</si>
  <si>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</si>
  <si>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</si>
  <si>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</si>
  <si>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</si>
  <si>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</si>
  <si>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</si>
  <si>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</si>
  <si>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</si>
  <si>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</si>
  <si>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</si>
  <si>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</si>
  <si>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</si>
  <si>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</si>
  <si>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</si>
  <si>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</si>
  <si>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</si>
  <si>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</si>
  <si>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</si>
  <si>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</si>
  <si>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</si>
  <si>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</si>
  <si>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</si>
  <si>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</si>
  <si>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</si>
  <si>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</si>
  <si>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</si>
  <si>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</si>
  <si>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</si>
  <si>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</si>
  <si>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</si>
  <si>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</si>
  <si>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</si>
  <si>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</si>
  <si>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</si>
  <si>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</si>
  <si>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</si>
  <si>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</si>
  <si>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</si>
  <si>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</si>
  <si>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</si>
  <si>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</si>
  <si>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</si>
  <si>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</si>
  <si>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</si>
  <si>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</si>
  <si>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</si>
  <si>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</si>
  <si>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</si>
  <si>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</si>
  <si>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</si>
  <si>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</si>
  <si>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</si>
  <si>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</si>
  <si>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</si>
  <si>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</si>
  <si>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</si>
  <si>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</si>
  <si>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</si>
  <si>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</si>
  <si>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</si>
  <si>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</si>
  <si>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</si>
  <si>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</si>
  <si>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</si>
  <si>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</si>
  <si>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</si>
  <si>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</si>
  <si>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</si>
  <si>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</si>
  <si>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</si>
  <si>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</si>
  <si>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</si>
  <si>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</si>
  <si>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</si>
  <si>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</si>
  <si>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</si>
  <si>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</si>
  <si>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</si>
  <si>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</si>
  <si>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</si>
  <si>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</si>
  <si>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</si>
  <si>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</si>
  <si>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</si>
  <si>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</si>
  <si>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</si>
  <si>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</si>
  <si>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</si>
  <si>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</si>
  <si>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</si>
  <si>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</si>
  <si>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</si>
  <si>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</si>
  <si>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</si>
  <si>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</si>
  <si>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</si>
  <si>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</si>
  <si>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</si>
  <si>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</si>
  <si>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</si>
  <si>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</si>
  <si>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</si>
  <si>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</si>
  <si>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</si>
  <si>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</si>
  <si>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</si>
  <si>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</si>
  <si>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</si>
  <si>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</si>
  <si>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</si>
  <si>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</si>
  <si>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</si>
  <si>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</si>
  <si>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</si>
  <si>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</si>
  <si>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</si>
  <si>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</si>
  <si>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</si>
  <si>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</si>
  <si>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</si>
  <si>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</si>
  <si>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</si>
  <si>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</si>
  <si>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</si>
  <si>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</si>
  <si>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</si>
  <si>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</si>
  <si>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</si>
  <si>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</si>
  <si>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</si>
  <si>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</si>
  <si>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</si>
  <si>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</si>
  <si>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</si>
  <si>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</si>
  <si>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</si>
  <si>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</si>
  <si>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</si>
  <si>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</si>
  <si>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</si>
  <si>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</si>
  <si>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</si>
  <si>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</si>
  <si>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</si>
  <si>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</si>
  <si>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</si>
  <si>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</si>
  <si>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</si>
  <si>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</si>
  <si>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</si>
  <si>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</si>
  <si>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</si>
  <si>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</si>
  <si>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</si>
  <si>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</si>
  <si>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</si>
  <si>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</si>
  <si>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</si>
  <si>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</si>
  <si>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</si>
  <si>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</si>
  <si>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</si>
  <si>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</si>
  <si>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</si>
  <si>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</si>
  <si>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</si>
  <si>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</si>
  <si>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</si>
  <si>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</si>
  <si>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</si>
  <si>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</si>
  <si>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</si>
  <si>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</si>
  <si>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</si>
  <si>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</si>
  <si>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</si>
  <si>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</si>
  <si>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</si>
  <si>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</si>
  <si>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</si>
  <si>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</si>
  <si>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</si>
  <si>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</si>
  <si>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</si>
  <si>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</si>
  <si>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</si>
  <si>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</si>
  <si>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</si>
  <si>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</si>
  <si>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</si>
  <si>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</si>
  <si>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</si>
  <si>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</si>
  <si>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</si>
  <si>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</si>
  <si>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</si>
  <si>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</si>
  <si>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</si>
  <si>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</si>
  <si>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</si>
  <si>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</si>
  <si>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</si>
  <si>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</si>
  <si>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</si>
  <si>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</si>
  <si>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</si>
  <si>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</si>
  <si>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</si>
  <si>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</si>
  <si>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</si>
  <si>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</si>
  <si>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</si>
  <si>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</si>
  <si>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</si>
  <si>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</si>
  <si>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</si>
  <si>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</si>
  <si>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</si>
  <si>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</si>
  <si>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</si>
  <si>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</si>
  <si>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</si>
  <si>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</si>
  <si>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</si>
  <si>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</si>
  <si>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</si>
  <si>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</si>
  <si>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</si>
  <si>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</si>
  <si>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</si>
  <si>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</si>
  <si>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</si>
  <si>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</si>
  <si>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</si>
  <si>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</si>
  <si>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</si>
  <si>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</si>
  <si>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</si>
  <si>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</si>
  <si>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</si>
  <si>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</si>
  <si>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</si>
  <si>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</si>
  <si>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</si>
  <si>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</si>
  <si>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</si>
  <si>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</si>
  <si>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</si>
  <si>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</si>
  <si>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</si>
  <si>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</si>
  <si>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</si>
  <si>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</si>
  <si>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</si>
  <si>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</si>
  <si>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</si>
  <si>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</si>
  <si>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</si>
  <si>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</si>
  <si>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</si>
  <si>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</si>
  <si>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</si>
  <si>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</si>
  <si>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</si>
  <si>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</si>
  <si>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</si>
  <si>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</si>
  <si>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</si>
  <si>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</si>
  <si>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</si>
  <si>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</si>
  <si>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</si>
  <si>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</si>
  <si>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</si>
  <si>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</si>
  <si>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</si>
  <si>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</si>
  <si>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</si>
  <si>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</si>
  <si>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</si>
  <si>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</si>
  <si>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</si>
  <si>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</si>
  <si>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</si>
  <si>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</si>
  <si>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</si>
  <si>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</si>
  <si>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</si>
  <si>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</si>
  <si>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</si>
  <si>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</si>
  <si>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</si>
  <si>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</si>
  <si>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</si>
  <si>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</si>
  <si>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</si>
  <si>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</si>
  <si>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</si>
  <si>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</si>
  <si>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</si>
  <si>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</si>
  <si>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</si>
  <si>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</si>
  <si>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</si>
  <si>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</si>
  <si>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</si>
  <si>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</si>
  <si>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</si>
  <si>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</si>
  <si>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</si>
  <si>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</si>
  <si>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</si>
  <si>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</si>
  <si>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</si>
  <si>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</si>
  <si>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</si>
  <si>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</si>
  <si>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</si>
  <si>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</si>
  <si>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</si>
  <si>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</si>
  <si>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</si>
  <si>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</si>
  <si>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</si>
  <si>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</si>
  <si>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</si>
  <si>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</si>
  <si>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</si>
  <si>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</si>
  <si>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</si>
  <si>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</si>
  <si>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</si>
  <si>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</si>
  <si>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</si>
  <si>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</si>
  <si>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</si>
  <si>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</si>
  <si>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</si>
  <si>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</si>
  <si>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</si>
  <si>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</si>
  <si>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</si>
  <si>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</si>
  <si>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</si>
  <si>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</si>
  <si>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</si>
  <si>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</si>
  <si>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</si>
  <si>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</si>
  <si>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</si>
  <si>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</si>
  <si>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</si>
  <si>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</si>
  <si>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</si>
  <si>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</si>
  <si>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</si>
  <si>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</si>
  <si>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</si>
  <si>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</si>
  <si>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</si>
  <si>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</si>
  <si>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</si>
  <si>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</si>
  <si>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</si>
  <si>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</si>
  <si>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</si>
  <si>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</si>
  <si>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</si>
  <si>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</si>
  <si>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</si>
  <si>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</si>
  <si>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</si>
  <si>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</si>
  <si>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</si>
  <si>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</si>
  <si>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</si>
  <si>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</si>
  <si>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</si>
  <si>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</si>
  <si>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</si>
  <si>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</si>
  <si>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</si>
  <si>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</si>
  <si>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</si>
  <si>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</si>
  <si>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</si>
  <si>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</si>
  <si>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</si>
  <si>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</si>
  <si>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</si>
  <si>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</si>
  <si>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</si>
  <si>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</si>
  <si>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</si>
  <si>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</si>
  <si>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</si>
  <si>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</si>
  <si>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</si>
  <si>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</si>
  <si>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</si>
  <si>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</si>
  <si>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</si>
  <si>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</si>
  <si>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</si>
  <si>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</si>
  <si>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</si>
  <si>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</si>
  <si>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</si>
  <si>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</si>
  <si>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</si>
  <si>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</si>
  <si>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</si>
  <si>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</si>
  <si>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</si>
  <si>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</si>
  <si>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</si>
  <si>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</si>
  <si>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</si>
  <si>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</si>
  <si>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</si>
  <si>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</si>
  <si>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</si>
  <si>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</si>
  <si>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</si>
  <si>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</si>
  <si>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</si>
  <si>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</si>
  <si>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</si>
  <si>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</si>
  <si>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</si>
  <si>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</si>
  <si>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</si>
  <si>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</si>
  <si>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</si>
  <si>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</si>
  <si>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</si>
  <si>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</si>
  <si>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</si>
  <si>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</si>
  <si>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</si>
  <si>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</si>
  <si>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</si>
  <si>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</si>
  <si>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</si>
  <si>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</si>
  <si>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</si>
  <si>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</si>
  <si>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</si>
  <si>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</si>
  <si>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</si>
  <si>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</si>
  <si>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</si>
  <si>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</si>
  <si>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</si>
  <si>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</si>
  <si>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</si>
  <si>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</si>
  <si>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</si>
  <si>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</si>
  <si>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</si>
  <si>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</si>
  <si>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</si>
  <si>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</si>
  <si>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</si>
  <si>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</si>
  <si>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</si>
  <si>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</si>
  <si>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</si>
  <si>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</si>
  <si>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</si>
  <si>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</si>
  <si>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</si>
  <si>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</si>
  <si>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</si>
  <si>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</si>
  <si>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</si>
  <si>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</si>
  <si>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</si>
  <si>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</si>
  <si>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</si>
  <si>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</si>
  <si>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</si>
  <si>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</si>
  <si>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</si>
  <si>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</si>
  <si>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</si>
  <si>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</si>
  <si>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</si>
  <si>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</si>
  <si>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</si>
  <si>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</si>
  <si>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</si>
  <si>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</si>
  <si>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</si>
  <si>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</si>
  <si>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</si>
  <si>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</si>
  <si>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</si>
  <si>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</si>
  <si>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</si>
  <si>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</si>
  <si>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</si>
  <si>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</si>
  <si>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</si>
  <si>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</si>
  <si>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</si>
  <si>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</si>
  <si>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</si>
  <si>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</si>
  <si>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</si>
  <si>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</si>
  <si>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</si>
  <si>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</si>
  <si>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</si>
  <si>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</si>
  <si>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</si>
  <si>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</si>
  <si>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</si>
  <si>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</si>
  <si>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</si>
  <si>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</si>
  <si>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</si>
  <si>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</si>
  <si>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</si>
  <si>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</si>
  <si>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</si>
  <si>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</si>
  <si>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</si>
  <si>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</si>
  <si>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</si>
  <si>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</si>
  <si>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</si>
  <si>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</si>
  <si>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</si>
  <si>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</si>
  <si>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</si>
  <si>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</si>
  <si>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</si>
  <si>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</si>
  <si>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</si>
  <si>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</si>
  <si>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</si>
  <si>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</si>
  <si>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</si>
  <si>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</si>
  <si>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</si>
  <si>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</si>
  <si>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</si>
  <si>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</si>
  <si>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</si>
  <si>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</si>
  <si>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</si>
  <si>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</si>
  <si>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</si>
  <si>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</si>
  <si>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</si>
  <si>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</si>
  <si>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</si>
  <si>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</si>
  <si>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</si>
  <si>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</si>
  <si>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</si>
  <si>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</si>
  <si>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</si>
  <si>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</si>
  <si>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</si>
  <si>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</si>
  <si>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</si>
  <si>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</si>
  <si>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</si>
  <si>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</si>
  <si>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</si>
  <si>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</si>
  <si>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</si>
  <si>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</si>
  <si>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</si>
  <si>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</si>
  <si>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</si>
  <si>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</si>
  <si>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</si>
  <si>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</si>
  <si>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</si>
  <si>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</si>
  <si>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</si>
  <si>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</si>
  <si>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</si>
  <si>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</si>
  <si>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</si>
  <si>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</si>
  <si>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</si>
  <si>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</si>
  <si>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</si>
  <si>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</si>
  <si>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</si>
  <si>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</si>
  <si>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</si>
  <si>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</si>
  <si>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</si>
  <si>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</si>
  <si>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</si>
  <si>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</si>
  <si>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</si>
  <si>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</si>
  <si>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</si>
  <si>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</si>
  <si>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</si>
  <si>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</si>
  <si>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</si>
  <si>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</si>
  <si>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</si>
  <si>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</si>
  <si>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</si>
  <si>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</si>
  <si>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</si>
  <si>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</si>
  <si>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</si>
  <si>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</si>
  <si>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</si>
  <si>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</si>
  <si>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</si>
  <si>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</si>
  <si>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</si>
  <si>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</si>
  <si>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</si>
  <si>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</si>
  <si>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</si>
  <si>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</si>
  <si>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</si>
  <si>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</si>
  <si>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</si>
  <si>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</si>
  <si>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</si>
  <si>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</si>
  <si>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</si>
  <si>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</si>
  <si>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</si>
  <si>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</si>
  <si>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</si>
  <si>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</si>
  <si>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</si>
  <si>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</si>
  <si>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</si>
  <si>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</si>
  <si>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</si>
  <si>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</si>
  <si>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</si>
  <si>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</si>
  <si>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</si>
  <si>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</si>
  <si>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</si>
  <si>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</si>
  <si>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</si>
  <si>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</si>
  <si>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</si>
  <si>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</si>
  <si>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</si>
  <si>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</si>
  <si>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</si>
  <si>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</si>
  <si>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</si>
  <si>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</si>
  <si>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</si>
  <si>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</si>
  <si>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</si>
  <si>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</si>
  <si>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</si>
  <si>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</si>
  <si>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</si>
  <si>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</si>
  <si>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</si>
  <si>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</si>
  <si>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</si>
  <si>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</si>
  <si>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</si>
  <si>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</si>
  <si>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</si>
  <si>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</si>
  <si>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</si>
  <si>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</si>
  <si>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</si>
  <si>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</si>
  <si>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</si>
  <si>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</si>
  <si>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</si>
  <si>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</si>
  <si>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</si>
  <si>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</si>
  <si>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</si>
  <si>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</si>
  <si>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</si>
  <si>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</si>
  <si>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</si>
  <si>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</si>
  <si>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</si>
  <si>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</si>
  <si>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</si>
  <si>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</si>
  <si>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</si>
  <si>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</si>
  <si>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</si>
  <si>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</si>
  <si>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</si>
  <si>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</si>
  <si>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</si>
  <si>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</si>
  <si>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</si>
  <si>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</si>
  <si>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</si>
  <si>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</si>
  <si>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</si>
  <si>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</si>
  <si>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</si>
  <si>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</si>
  <si>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</si>
  <si>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</si>
  <si>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</si>
  <si>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</si>
  <si>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</si>
  <si>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</si>
  <si>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</si>
  <si>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</si>
  <si>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</si>
  <si>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</si>
  <si>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</si>
  <si>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</si>
  <si>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</si>
  <si>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</si>
  <si>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</si>
  <si>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</si>
  <si>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</si>
  <si>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</si>
  <si>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</si>
  <si>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</si>
  <si>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</si>
  <si>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</si>
  <si>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</si>
  <si>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</si>
  <si>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</si>
  <si>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</si>
  <si>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</si>
  <si>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</si>
  <si>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</si>
  <si>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</si>
  <si>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</si>
  <si>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</si>
  <si>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</si>
  <si>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</si>
  <si>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</si>
  <si>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</si>
  <si>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</si>
  <si>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</si>
  <si>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</si>
  <si>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</si>
  <si>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</si>
  <si>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</si>
  <si>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</si>
  <si>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</si>
  <si>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</si>
  <si>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</si>
  <si>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</si>
  <si>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</si>
  <si>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</si>
  <si>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</si>
  <si>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</si>
  <si>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</si>
  <si>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</si>
  <si>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</si>
  <si>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</si>
  <si>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</si>
  <si>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</si>
  <si>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</si>
  <si>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</si>
  <si>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</si>
  <si>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</si>
  <si>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</si>
  <si>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</si>
  <si>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</si>
  <si>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</si>
  <si>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</si>
  <si>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</si>
  <si>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</si>
  <si>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</si>
  <si>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</si>
  <si>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</si>
  <si>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</si>
  <si>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</si>
  <si>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</si>
  <si>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</si>
  <si>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</si>
  <si>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</si>
  <si>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</si>
  <si>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</si>
  <si>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</si>
  <si>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</si>
  <si>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</si>
  <si>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</si>
  <si>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</si>
  <si>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</si>
  <si>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</si>
  <si>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</si>
  <si>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</si>
  <si>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</si>
  <si>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</si>
  <si>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</si>
  <si>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</si>
  <si>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</si>
  <si>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</si>
  <si>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</si>
  <si>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</si>
  <si>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</si>
  <si>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</si>
  <si>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</si>
  <si>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</si>
  <si>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</si>
  <si>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</si>
  <si>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</si>
  <si>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</si>
  <si>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</si>
  <si>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</si>
  <si>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</si>
  <si>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</si>
  <si>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</si>
  <si>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</si>
  <si>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</si>
  <si>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</si>
  <si>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</si>
  <si>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</si>
  <si>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</si>
  <si>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</si>
  <si>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</si>
  <si>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</si>
  <si>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</si>
  <si>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</si>
  <si>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</si>
  <si>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</si>
  <si>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</si>
  <si>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</si>
  <si>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</si>
  <si>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</si>
  <si>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</si>
  <si>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</si>
  <si>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</si>
  <si>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</si>
  <si>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</si>
  <si>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</si>
  <si>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</si>
  <si>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</si>
  <si>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</si>
  <si>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</si>
  <si>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</si>
  <si>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</si>
  <si>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</si>
  <si>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</si>
  <si>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</si>
  <si>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</si>
  <si>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</si>
  <si>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</si>
  <si>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</si>
  <si>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</si>
  <si>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</si>
  <si>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</si>
  <si>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</si>
  <si>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</si>
  <si>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</si>
  <si>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</si>
  <si>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</si>
  <si>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</si>
  <si>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</si>
  <si>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</si>
  <si>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</si>
  <si>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</si>
  <si>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</si>
  <si>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</si>
  <si>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</si>
  <si>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</si>
  <si>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</si>
  <si>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</si>
  <si>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</si>
  <si>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</si>
  <si>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</si>
  <si>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</si>
  <si>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</si>
  <si>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</si>
  <si>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</si>
  <si>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</si>
  <si>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</si>
  <si>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</si>
  <si>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</si>
  <si>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</si>
  <si>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</si>
  <si>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</si>
  <si>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</si>
  <si>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</si>
  <si>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</si>
  <si>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</si>
  <si>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</si>
  <si>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</si>
  <si>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</si>
  <si>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</si>
  <si>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</si>
  <si>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</si>
  <si>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</si>
  <si>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</si>
  <si>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</si>
  <si>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</si>
  <si>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</si>
  <si>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</si>
  <si>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</si>
  <si>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</si>
  <si>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</si>
  <si>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</si>
  <si>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</si>
  <si>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</si>
  <si>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</si>
  <si>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</si>
  <si>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</si>
  <si>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</si>
  <si>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</si>
  <si>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</si>
  <si>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</si>
  <si>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</si>
  <si>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</si>
  <si>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</si>
  <si>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</si>
  <si>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</si>
  <si>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</si>
  <si>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</si>
  <si>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</si>
  <si>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</si>
  <si>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</si>
  <si>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</si>
  <si>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</si>
  <si>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</si>
  <si>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</si>
  <si>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</si>
  <si>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</si>
  <si>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</si>
  <si>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</si>
  <si>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</si>
  <si>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</si>
  <si>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</si>
  <si>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</si>
  <si>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</si>
  <si>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</si>
  <si>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</si>
  <si>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</si>
  <si>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</si>
  <si>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</si>
  <si>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</si>
  <si>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</si>
  <si>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</si>
  <si>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</si>
  <si>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</si>
  <si>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</si>
  <si>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</si>
  <si>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</si>
  <si>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</si>
  <si>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</si>
  <si>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</si>
  <si>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</si>
  <si>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</si>
  <si>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</si>
  <si>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</si>
  <si>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</si>
  <si>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</si>
  <si>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</si>
  <si>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</si>
  <si>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</si>
  <si>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</si>
  <si>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</si>
  <si>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</si>
  <si>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</si>
  <si>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</si>
  <si>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</si>
  <si>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</si>
  <si>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</si>
  <si>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</si>
  <si>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</si>
  <si>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</si>
  <si>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</si>
  <si>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</si>
  <si>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</si>
  <si>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</si>
  <si>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</si>
  <si>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</si>
  <si>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</si>
  <si>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</si>
  <si>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</si>
  <si>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</si>
  <si>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</si>
  <si>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</si>
  <si>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</si>
  <si>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</si>
  <si>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</si>
  <si>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</si>
  <si>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</si>
  <si>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</si>
  <si>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</si>
  <si>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</si>
  <si>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</si>
  <si>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</si>
  <si>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</si>
  <si>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</si>
  <si>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</si>
  <si>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</si>
  <si>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</si>
  <si>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</si>
  <si>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</si>
  <si>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</si>
  <si>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</si>
  <si>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</si>
  <si>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</si>
  <si>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</si>
  <si>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</si>
  <si>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</si>
  <si>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</si>
  <si>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</si>
  <si>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</si>
  <si>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</si>
  <si>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</si>
  <si>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</si>
  <si>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</si>
  <si>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</si>
  <si>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</si>
  <si>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</si>
  <si>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</si>
  <si>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</si>
  <si>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</si>
  <si>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</si>
  <si>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</si>
  <si>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</si>
  <si>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</si>
  <si>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</si>
  <si>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</si>
  <si>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</si>
  <si>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</si>
  <si>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</si>
  <si>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</si>
  <si>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</si>
  <si>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</si>
  <si>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</si>
  <si>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</si>
  <si>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</si>
  <si>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</si>
  <si>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</si>
  <si>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</si>
  <si>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</si>
  <si>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</si>
  <si>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</si>
  <si>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</si>
  <si>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</si>
  <si>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</si>
  <si>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</si>
  <si>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</si>
  <si>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</si>
  <si>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</si>
  <si>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</si>
  <si>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</si>
  <si>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</si>
  <si>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</si>
  <si>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</si>
  <si>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</si>
  <si>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</si>
  <si>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</si>
  <si>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</si>
  <si>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</si>
  <si>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</si>
  <si>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</si>
  <si>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</si>
  <si>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</si>
  <si>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</si>
  <si>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</si>
  <si>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</si>
  <si>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</si>
  <si>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</si>
  <si>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</si>
  <si>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</si>
  <si>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</si>
  <si>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</si>
  <si>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</si>
  <si>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</si>
  <si>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</si>
  <si>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</si>
  <si>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</si>
  <si>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</si>
  <si>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</si>
  <si>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</si>
  <si>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</si>
  <si>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</si>
  <si>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</si>
  <si>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</si>
  <si>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</si>
  <si>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</si>
  <si>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</si>
  <si>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</si>
  <si>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</si>
  <si>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</si>
  <si>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</si>
  <si>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</si>
  <si>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</si>
  <si>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</si>
  <si>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</si>
  <si>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</si>
  <si>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</si>
  <si>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</si>
  <si>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</si>
  <si>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</si>
  <si>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</si>
  <si>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</si>
  <si>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</si>
  <si>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</si>
  <si>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</si>
  <si>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</si>
  <si>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</si>
  <si>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</si>
  <si>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</si>
  <si>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</si>
  <si>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</si>
  <si>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</si>
  <si>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</si>
  <si>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</si>
  <si>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</si>
  <si>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</si>
  <si>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</si>
  <si>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</si>
  <si>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</si>
  <si>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</si>
  <si>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</si>
  <si>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</si>
  <si>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</si>
  <si>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</si>
  <si>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</si>
  <si>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</si>
  <si>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</si>
  <si>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</si>
  <si>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</si>
  <si>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</si>
  <si>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</si>
  <si>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</si>
  <si>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</si>
  <si>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</si>
  <si>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</si>
  <si>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</si>
  <si>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</si>
  <si>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</si>
  <si>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</si>
  <si>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</si>
  <si>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</si>
  <si>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</si>
  <si>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</si>
  <si>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</si>
  <si>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</si>
  <si>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</si>
  <si>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</si>
  <si>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</si>
  <si>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</si>
  <si>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</si>
  <si>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</si>
  <si>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</si>
  <si>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</si>
  <si>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</si>
  <si>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</si>
  <si>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</si>
  <si>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</si>
  <si>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</si>
  <si>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</si>
  <si>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</si>
  <si>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</si>
  <si>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</si>
  <si>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</si>
  <si>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</si>
  <si>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</si>
  <si>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</si>
  <si>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</si>
  <si>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</si>
  <si>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</si>
  <si>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</si>
  <si>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</si>
  <si>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</si>
  <si>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</si>
  <si>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</si>
  <si>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</si>
  <si>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</si>
  <si>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</si>
  <si>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</si>
  <si>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</si>
  <si>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</si>
  <si>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</si>
  <si>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</si>
  <si>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</si>
  <si>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</si>
  <si>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</si>
  <si>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</si>
  <si>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</si>
  <si>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</si>
  <si>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</si>
  <si>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</si>
  <si>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</si>
  <si>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</si>
  <si>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</si>
  <si>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</si>
  <si>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</si>
  <si>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</si>
  <si>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</si>
  <si>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</si>
  <si>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</si>
  <si>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</si>
  <si>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</si>
  <si>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</si>
  <si>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</si>
  <si>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</si>
  <si>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</si>
  <si>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</si>
  <si>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</si>
  <si>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</si>
  <si>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</si>
  <si>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</si>
  <si>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</si>
  <si>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</si>
  <si>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</si>
  <si>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</si>
  <si>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</si>
  <si>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</si>
  <si>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</si>
  <si>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</si>
  <si>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</si>
  <si>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</si>
  <si>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</si>
  <si>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</si>
  <si>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</si>
  <si>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</si>
  <si>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</si>
  <si>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</si>
  <si>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</si>
  <si>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</si>
  <si>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</si>
  <si>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</si>
  <si>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</si>
  <si>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</si>
  <si>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</si>
  <si>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</si>
  <si>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</si>
  <si>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</si>
  <si>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</si>
  <si>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</si>
  <si>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</si>
  <si>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</si>
  <si>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</si>
  <si>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</si>
  <si>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</si>
  <si>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</si>
  <si>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</si>
  <si>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</si>
  <si>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</si>
  <si>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</si>
  <si>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</si>
  <si>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</si>
  <si>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</si>
  <si>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</si>
  <si>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</si>
  <si>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</si>
  <si>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</si>
  <si>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</si>
  <si>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</si>
  <si>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</si>
  <si>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</si>
  <si>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</si>
  <si>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</si>
  <si>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</si>
  <si>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</si>
  <si>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</si>
  <si>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</si>
  <si>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</si>
  <si>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</si>
  <si>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</si>
  <si>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</si>
  <si>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</si>
  <si>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</si>
  <si>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</si>
  <si>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</si>
  <si>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</si>
  <si>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</si>
  <si>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</si>
  <si>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</si>
  <si>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</si>
  <si>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</si>
  <si>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</si>
  <si>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</si>
  <si>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</si>
  <si>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</si>
  <si>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</si>
  <si>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</si>
  <si>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</si>
  <si>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</si>
  <si>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</si>
  <si>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</si>
  <si>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</si>
  <si>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</si>
  <si>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</si>
  <si>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</si>
  <si>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</si>
  <si>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</si>
  <si>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</si>
  <si>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</si>
  <si>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</si>
  <si>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</si>
  <si>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</si>
  <si>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</si>
  <si>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</si>
  <si>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</si>
  <si>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</si>
  <si>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</si>
  <si>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</si>
  <si>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</si>
  <si>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</si>
  <si>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</si>
  <si>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</si>
  <si>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</si>
  <si>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</si>
  <si>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</si>
  <si>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</si>
  <si>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</si>
  <si>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</si>
  <si>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</si>
  <si>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</si>
  <si>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</si>
  <si>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</si>
  <si>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</si>
  <si>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</si>
  <si>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</si>
  <si>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</si>
  <si>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</si>
  <si>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</si>
  <si>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</si>
  <si>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</si>
  <si>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</si>
  <si>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</si>
  <si>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</si>
  <si>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</si>
  <si>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</si>
  <si>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</si>
  <si>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</si>
  <si>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</si>
  <si>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</si>
  <si>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</si>
  <si>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</si>
  <si>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</si>
  <si>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</si>
  <si>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</si>
  <si>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</si>
  <si>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</si>
  <si>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</si>
  <si>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</si>
  <si>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</si>
  <si>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</si>
  <si>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</si>
  <si>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</si>
  <si>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</si>
  <si>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</si>
  <si>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</si>
  <si>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</si>
  <si>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</si>
  <si>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</si>
  <si>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</si>
  <si>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</si>
  <si>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</si>
  <si>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</si>
  <si>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</si>
  <si>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</si>
  <si>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</si>
  <si>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</si>
  <si>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</si>
  <si>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</si>
  <si>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</si>
  <si>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</si>
  <si>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</si>
  <si>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</si>
  <si>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</si>
  <si>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</si>
  <si>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</si>
  <si>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</si>
  <si>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</si>
  <si>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</si>
  <si>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</si>
  <si>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</si>
  <si>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</si>
  <si>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</si>
  <si>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</si>
  <si>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</si>
  <si>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</si>
  <si>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</si>
  <si>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</si>
  <si>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</si>
  <si>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</si>
  <si>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</si>
  <si>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</si>
  <si>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</si>
  <si>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</si>
  <si>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</si>
  <si>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</si>
  <si>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</si>
  <si>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</si>
  <si>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</si>
  <si>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</si>
  <si>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</si>
  <si>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</si>
  <si>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</si>
  <si>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</si>
  <si>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</si>
  <si>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</si>
  <si>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</si>
  <si>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</si>
  <si>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</si>
  <si>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</si>
  <si>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</si>
  <si>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</si>
  <si>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</si>
  <si>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</si>
  <si>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</si>
  <si>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</si>
  <si>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</si>
  <si>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</si>
  <si>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</si>
  <si>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</si>
  <si>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</si>
  <si>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</si>
  <si>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</si>
  <si>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</si>
  <si>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</si>
  <si>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</si>
  <si>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</si>
  <si>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</si>
  <si>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</si>
  <si>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</si>
  <si>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</si>
  <si>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</si>
  <si>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</si>
  <si>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</si>
  <si>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</si>
  <si>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</si>
  <si>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</si>
  <si>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</si>
  <si>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</si>
  <si>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</si>
  <si>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</si>
  <si>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</si>
  <si>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</si>
  <si>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</si>
  <si>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</si>
  <si>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</si>
  <si>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</si>
  <si>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</si>
  <si>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</si>
  <si>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</si>
  <si>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</si>
  <si>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</si>
  <si>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</si>
  <si>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</si>
  <si>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</si>
  <si>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</si>
  <si>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</si>
  <si>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</si>
  <si>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</si>
  <si>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</si>
  <si>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</si>
  <si>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</si>
  <si>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</si>
  <si>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</si>
  <si>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</si>
  <si>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</si>
  <si>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</si>
  <si>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</si>
  <si>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</si>
  <si>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</si>
  <si>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</si>
  <si>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</si>
  <si>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</si>
  <si>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</si>
  <si>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</si>
  <si>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</si>
  <si>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</si>
  <si>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</si>
  <si>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</si>
  <si>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</si>
  <si>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</si>
  <si>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</si>
  <si>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</si>
  <si>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</si>
  <si>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</si>
  <si>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</si>
  <si>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</si>
  <si>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</si>
  <si>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</si>
  <si>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</si>
  <si>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</si>
  <si>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</si>
  <si>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</si>
  <si>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</si>
  <si>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</si>
  <si>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</si>
  <si>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</si>
  <si>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</si>
  <si>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</si>
  <si>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</si>
  <si>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</si>
  <si>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</si>
  <si>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</si>
  <si>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</si>
  <si>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</si>
  <si>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</si>
  <si>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</si>
  <si>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</si>
  <si>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</si>
  <si>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</si>
  <si>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</si>
  <si>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</si>
  <si>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</si>
  <si>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</si>
  <si>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</si>
  <si>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</si>
  <si>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</si>
  <si>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</si>
  <si>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</si>
  <si>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</si>
  <si>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</si>
  <si>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</si>
  <si>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</si>
  <si>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</si>
  <si>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</si>
  <si>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</si>
  <si>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</si>
  <si>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</si>
  <si>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</si>
  <si>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</si>
  <si>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</si>
  <si>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</si>
  <si>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</si>
  <si>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</si>
  <si>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</si>
  <si>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</si>
  <si>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</si>
  <si>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</si>
  <si>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</si>
  <si>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</si>
  <si>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</si>
  <si>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</si>
  <si>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</si>
  <si>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</si>
  <si>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</si>
  <si>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</si>
  <si>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</si>
  <si>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</si>
  <si>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</si>
  <si>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</si>
  <si>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</si>
  <si>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</si>
  <si>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</si>
  <si>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</si>
  <si>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</si>
  <si>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</si>
  <si>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</si>
  <si>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</si>
  <si>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</si>
  <si>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</si>
  <si>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</si>
  <si>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</si>
  <si>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</si>
  <si>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</si>
  <si>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</si>
  <si>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</si>
  <si>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</si>
  <si>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</si>
  <si>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</si>
  <si>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</si>
  <si>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</si>
  <si>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</si>
  <si>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</si>
  <si>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</si>
  <si>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</si>
  <si>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</si>
  <si>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</si>
  <si>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</si>
  <si>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</si>
  <si>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</si>
  <si>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</si>
  <si>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</si>
  <si>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</si>
  <si>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</si>
  <si>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</si>
  <si>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</si>
  <si>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</si>
  <si>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</si>
  <si>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</si>
  <si>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</si>
  <si>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</si>
  <si>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</si>
  <si>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</si>
  <si>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</si>
  <si>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</si>
  <si>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</si>
  <si>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</si>
  <si>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</si>
  <si>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</si>
  <si>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</si>
  <si>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</si>
  <si>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</si>
  <si>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</si>
  <si>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</si>
  <si>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</si>
  <si>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</si>
  <si>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</si>
  <si>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</si>
  <si>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</si>
  <si>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</si>
  <si>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</si>
  <si>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</si>
  <si>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</si>
  <si>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</si>
  <si>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</si>
  <si>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</si>
  <si>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</si>
  <si>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</si>
  <si>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</si>
  <si>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</si>
  <si>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</si>
  <si>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</si>
  <si>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</si>
  <si>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</si>
  <si>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</si>
  <si>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</si>
  <si>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</si>
  <si>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</si>
  <si>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</si>
  <si>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</si>
  <si>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</si>
  <si>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</si>
  <si>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</si>
  <si>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</si>
  <si>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</si>
  <si>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</si>
  <si>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</si>
  <si>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</si>
  <si>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</si>
  <si>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</si>
  <si>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</si>
  <si>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</si>
  <si>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</si>
  <si>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</si>
  <si>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</si>
  <si>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</si>
  <si>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</si>
  <si>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</si>
  <si>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</si>
  <si>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</si>
  <si>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</si>
  <si>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</si>
  <si>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</si>
  <si>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</si>
  <si>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</si>
  <si>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</si>
  <si>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</si>
  <si>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</si>
  <si>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</si>
  <si>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</si>
  <si>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</si>
  <si>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</si>
  <si>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</si>
  <si>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</si>
  <si>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</si>
  <si>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</si>
  <si>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</si>
  <si>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</si>
  <si>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</si>
  <si>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</si>
  <si>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</si>
  <si>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</si>
  <si>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</si>
  <si>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</si>
  <si>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</si>
  <si>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</si>
  <si>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</si>
  <si>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</si>
  <si>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</si>
  <si>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</si>
  <si>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</si>
  <si>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</si>
  <si>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</si>
  <si>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</si>
  <si>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</si>
  <si>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</si>
  <si>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</si>
  <si>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</si>
  <si>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</si>
  <si>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</si>
  <si>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</si>
  <si>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</si>
  <si>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</si>
  <si>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</si>
  <si>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</si>
  <si>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</si>
  <si>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</si>
  <si>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</si>
  <si>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</si>
  <si>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</si>
  <si>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</si>
  <si>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</si>
  <si>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</si>
  <si>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</si>
  <si>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</si>
  <si>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</si>
  <si>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</si>
  <si>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</si>
  <si>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</si>
  <si>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</si>
  <si>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</si>
  <si>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</si>
  <si>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</si>
  <si>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</si>
  <si>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</si>
  <si>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</si>
  <si>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</si>
  <si>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</si>
  <si>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</si>
  <si>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</si>
  <si>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</si>
  <si>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</si>
  <si>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</si>
  <si>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</si>
  <si>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</si>
  <si>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</si>
  <si>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</si>
  <si>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</si>
  <si>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</si>
  <si>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</si>
  <si>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</si>
  <si>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</si>
  <si>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</si>
  <si>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</si>
  <si>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</si>
  <si>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</si>
  <si>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</si>
  <si>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</si>
  <si>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</si>
  <si>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</si>
  <si>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</si>
  <si>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</si>
  <si>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</si>
  <si>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</si>
  <si>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</si>
  <si>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</si>
  <si>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</si>
  <si>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</si>
  <si>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</si>
  <si>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</si>
  <si>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</si>
  <si>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</si>
  <si>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</si>
  <si>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</si>
  <si>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</si>
  <si>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</si>
  <si>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</si>
  <si>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</si>
  <si>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</si>
  <si>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</si>
  <si>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</si>
  <si>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</si>
  <si>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</si>
  <si>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</si>
  <si>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</si>
  <si>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</si>
  <si>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</si>
  <si>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</si>
  <si>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</si>
  <si>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</si>
  <si>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</si>
  <si>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</si>
  <si>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</si>
  <si>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</si>
  <si>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</si>
  <si>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</si>
  <si>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</si>
  <si>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</si>
  <si>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</si>
  <si>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</si>
  <si>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</si>
  <si>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</si>
  <si>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</si>
  <si>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</si>
  <si>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</si>
  <si>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</si>
  <si>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</si>
  <si>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</si>
  <si>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</si>
  <si>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</si>
  <si>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</si>
  <si>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</si>
  <si>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</si>
  <si>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</si>
  <si>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</si>
  <si>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</si>
  <si>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</si>
  <si>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</si>
  <si>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</si>
  <si>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</si>
  <si>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</si>
  <si>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</si>
  <si>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</si>
  <si>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</si>
  <si>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</si>
  <si>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</si>
  <si>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</si>
  <si>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</si>
  <si>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</si>
  <si>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</si>
  <si>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</si>
  <si>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</si>
  <si>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</si>
  <si>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</si>
  <si>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</si>
  <si>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</si>
  <si>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</si>
  <si>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</si>
  <si>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</si>
  <si>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</si>
  <si>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</si>
  <si>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</si>
  <si>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</si>
  <si>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</si>
  <si>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</si>
  <si>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</si>
  <si>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</si>
  <si>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</si>
  <si>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</si>
  <si>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</si>
  <si>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</si>
  <si>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</si>
  <si>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</si>
  <si>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</si>
  <si>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</si>
  <si>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</si>
  <si>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</si>
  <si>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</si>
  <si>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</si>
  <si>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</si>
  <si>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</si>
  <si>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</si>
  <si>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</si>
  <si>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</si>
  <si>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</si>
  <si>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</si>
  <si>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</si>
  <si>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</si>
  <si>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</si>
  <si>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</si>
  <si>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</si>
  <si>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</si>
  <si>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</si>
  <si>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</si>
  <si>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</si>
  <si>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</si>
  <si>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</si>
  <si>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</si>
  <si>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</si>
  <si>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</si>
  <si>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</si>
  <si>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</si>
  <si>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</si>
  <si>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</si>
  <si>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</si>
  <si>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</si>
  <si>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</si>
  <si>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</si>
  <si>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</si>
  <si>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</si>
  <si>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</si>
  <si>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</si>
  <si>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</si>
  <si>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</si>
  <si>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</si>
  <si>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</si>
  <si>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</si>
  <si>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</si>
  <si>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</si>
  <si>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</si>
  <si>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</si>
  <si>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</si>
  <si>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</si>
  <si>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</si>
  <si>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</si>
  <si>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</si>
  <si>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</si>
  <si>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</si>
  <si>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</si>
  <si>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</si>
  <si>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</si>
  <si>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</si>
  <si>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</si>
  <si>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</si>
  <si>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</si>
  <si>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</si>
  <si>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</si>
  <si>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</si>
  <si>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</si>
  <si>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</si>
  <si>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</si>
  <si>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</si>
  <si>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</si>
  <si>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</si>
  <si>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</si>
  <si>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</si>
  <si>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</si>
  <si>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</si>
  <si>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</si>
  <si>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</si>
  <si>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</si>
  <si>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</si>
  <si>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</si>
  <si>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</si>
  <si>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</si>
  <si>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</si>
  <si>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</si>
  <si>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</si>
  <si>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</si>
  <si>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</si>
  <si>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</si>
  <si>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</si>
  <si>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</si>
  <si>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</si>
  <si>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</si>
  <si>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</si>
  <si>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</si>
  <si>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</si>
  <si>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</si>
  <si>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</si>
  <si>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</si>
  <si>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</si>
  <si>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</si>
  <si>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</si>
  <si>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</si>
  <si>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</si>
  <si>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</si>
  <si>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</si>
  <si>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</si>
  <si>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</si>
  <si>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</si>
  <si>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</si>
  <si>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</si>
  <si>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</si>
  <si>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</si>
  <si>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</si>
  <si>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</si>
  <si>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</si>
  <si>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</si>
  <si>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</si>
  <si>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</si>
  <si>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</si>
  <si>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</si>
  <si>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</si>
  <si>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</si>
  <si>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</si>
  <si>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</si>
  <si>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</si>
  <si>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</si>
  <si>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</si>
  <si>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</si>
  <si>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</si>
  <si>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</si>
  <si>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</si>
  <si>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</si>
  <si>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</si>
  <si>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</si>
  <si>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</si>
  <si>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</si>
  <si>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</si>
  <si>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</si>
  <si>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</si>
  <si>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</si>
  <si>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</si>
  <si>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</si>
  <si>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</si>
  <si>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</si>
  <si>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</si>
  <si>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</si>
  <si>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</si>
  <si>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</si>
  <si>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</si>
  <si>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</si>
  <si>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</si>
  <si>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</si>
  <si>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</si>
  <si>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</si>
  <si>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</si>
  <si>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</si>
  <si>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</si>
  <si>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</si>
  <si>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</si>
  <si>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</si>
  <si>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</si>
  <si>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</si>
  <si>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</si>
  <si>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</si>
  <si>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</si>
  <si>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</si>
  <si>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</si>
  <si>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</si>
  <si>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</si>
  <si>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</si>
  <si>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</si>
  <si>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</si>
  <si>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</si>
  <si>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</si>
  <si>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</si>
  <si>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</si>
  <si>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</si>
  <si>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</si>
  <si>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</si>
  <si>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</si>
  <si>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</si>
  <si>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</si>
  <si>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</si>
  <si>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</si>
  <si>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</si>
  <si>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</si>
  <si>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</si>
  <si>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</si>
  <si>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</si>
  <si>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</si>
  <si>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</si>
  <si>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</si>
  <si>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</si>
  <si>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</si>
  <si>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</si>
  <si>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</si>
  <si>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</si>
  <si>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</si>
  <si>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</si>
  <si>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</si>
  <si>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</si>
  <si>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</si>
  <si>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</si>
  <si>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</si>
  <si>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</si>
  <si>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</si>
  <si>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</si>
  <si>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</si>
  <si>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</si>
  <si>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</si>
  <si>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</si>
  <si>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</si>
  <si>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</si>
  <si>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</si>
  <si>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</si>
  <si>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</si>
  <si>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</si>
  <si>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</si>
  <si>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</si>
  <si>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</si>
  <si>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</si>
  <si>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</si>
  <si>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</si>
  <si>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</si>
  <si>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</si>
  <si>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</si>
  <si>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</si>
  <si>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</si>
  <si>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</si>
  <si>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</si>
  <si>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</si>
  <si>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</si>
  <si>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</si>
  <si>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</si>
  <si>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</si>
  <si>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</si>
  <si>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</si>
  <si>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</si>
  <si>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</si>
  <si>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</si>
  <si>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</si>
  <si>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</si>
  <si>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</si>
  <si>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</si>
  <si>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</si>
  <si>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</si>
  <si>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</si>
  <si>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</si>
  <si>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</si>
  <si>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</si>
  <si>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</si>
  <si>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</si>
  <si>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</si>
  <si>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</si>
  <si>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</si>
  <si>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</si>
  <si>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</si>
  <si>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</si>
  <si>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</si>
  <si>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</si>
  <si>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</si>
  <si>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</si>
  <si>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</si>
  <si>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</si>
  <si>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</si>
  <si>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</si>
  <si>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</si>
  <si>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</si>
  <si>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</si>
  <si>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</si>
  <si>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</si>
  <si>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</si>
  <si>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</si>
  <si>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</si>
  <si>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</si>
  <si>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</si>
  <si>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</si>
  <si>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</si>
  <si>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</si>
  <si>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</si>
  <si>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</si>
  <si>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</si>
  <si>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</si>
  <si>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</si>
  <si>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</si>
  <si>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</si>
  <si>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</si>
  <si>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</si>
  <si>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</si>
  <si>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</si>
  <si>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</si>
  <si>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</si>
  <si>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</si>
  <si>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</si>
  <si>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</si>
  <si>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</si>
  <si>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</si>
  <si>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</si>
  <si>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</si>
  <si>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</si>
  <si>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</si>
  <si>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</si>
  <si>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</si>
  <si>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</si>
  <si>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</si>
  <si>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</si>
  <si>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</si>
  <si>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</si>
  <si>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</si>
  <si>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</si>
  <si>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</si>
  <si>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</si>
  <si>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</si>
  <si>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</si>
  <si>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</si>
  <si>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</si>
  <si>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</si>
  <si>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</si>
  <si>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</si>
  <si>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</si>
  <si>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</si>
  <si>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</si>
  <si>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</si>
  <si>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</si>
  <si>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</si>
  <si>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</si>
  <si>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</si>
  <si>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</si>
  <si>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</si>
  <si>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</si>
  <si>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</si>
  <si>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</si>
  <si>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</si>
  <si>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</si>
  <si>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</si>
  <si>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</si>
  <si>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</si>
  <si>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</si>
  <si>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</si>
  <si>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</si>
  <si>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</si>
  <si>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</si>
  <si>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</si>
  <si>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</si>
  <si>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</si>
  <si>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</si>
  <si>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</si>
  <si>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</si>
  <si>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</si>
  <si>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</si>
  <si>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</si>
  <si>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</si>
  <si>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</si>
  <si>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</si>
  <si>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</si>
  <si>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</si>
  <si>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</si>
  <si>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</si>
  <si>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</si>
  <si>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</si>
  <si>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</si>
  <si>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</si>
  <si>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</si>
  <si>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</si>
  <si>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</si>
  <si>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</si>
  <si>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</si>
  <si>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</si>
  <si>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</si>
  <si>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</si>
  <si>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</si>
  <si>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</si>
  <si>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</si>
  <si>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</si>
  <si>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</si>
  <si>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</si>
  <si>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</si>
  <si>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</si>
  <si>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</si>
  <si>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</si>
  <si>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</si>
  <si>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</si>
  <si>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</si>
  <si>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</si>
  <si>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</si>
  <si>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</si>
  <si>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</si>
  <si>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</si>
  <si>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</si>
  <si>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</si>
  <si>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</si>
  <si>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</si>
  <si>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</si>
  <si>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</si>
  <si>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</si>
  <si>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</si>
  <si>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</si>
  <si>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</si>
  <si>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</si>
  <si>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</si>
  <si>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</si>
  <si>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</si>
  <si>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</si>
  <si>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</si>
  <si>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</si>
  <si>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</si>
  <si>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</si>
  <si>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</si>
  <si>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</si>
  <si>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</si>
  <si>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</si>
  <si>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</si>
  <si>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</si>
  <si>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</si>
  <si>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</si>
  <si>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</si>
  <si>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</si>
  <si>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</si>
  <si>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</si>
  <si>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</si>
  <si>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</si>
  <si>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</si>
  <si>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</si>
  <si>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</si>
  <si>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</si>
  <si>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</si>
  <si>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</si>
  <si>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</si>
  <si>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</si>
  <si>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</si>
  <si>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</si>
  <si>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</si>
  <si>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</si>
  <si>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</si>
  <si>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</si>
  <si>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</si>
  <si>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</si>
  <si>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</si>
  <si>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</si>
  <si>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</si>
  <si>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</si>
  <si>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</si>
  <si>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</si>
  <si>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</si>
  <si>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</si>
  <si>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</si>
  <si>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</si>
  <si>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</si>
  <si>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</si>
  <si>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</si>
  <si>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</si>
  <si>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</si>
  <si>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</si>
  <si>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</si>
  <si>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</si>
  <si>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</si>
  <si>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</si>
  <si>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</si>
  <si>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</si>
  <si>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</si>
  <si>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</si>
  <si>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</si>
  <si>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</si>
  <si>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</si>
  <si>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</si>
  <si>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</si>
  <si>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</si>
  <si>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</si>
  <si>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</si>
  <si>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</si>
  <si>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</si>
  <si>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</si>
  <si>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</si>
  <si>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</si>
  <si>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</si>
  <si>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</si>
  <si>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</si>
  <si>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</si>
  <si>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</si>
  <si>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</si>
  <si>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</si>
  <si>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</si>
  <si>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</si>
  <si>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</si>
  <si>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</si>
  <si>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</si>
  <si>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</si>
  <si>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</si>
  <si>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</si>
  <si>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</si>
  <si>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</si>
  <si>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</si>
  <si>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</si>
  <si>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</si>
  <si>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</si>
  <si>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</si>
  <si>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</si>
  <si>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</si>
  <si>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</si>
  <si>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</si>
  <si>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</si>
  <si>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</si>
  <si>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</si>
  <si>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</si>
  <si>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</si>
  <si>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</si>
  <si>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</si>
  <si>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</si>
  <si>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</si>
  <si>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</si>
  <si>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</si>
  <si>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</si>
  <si>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</si>
  <si>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</si>
  <si>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</si>
  <si>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</si>
  <si>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</si>
  <si>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</si>
  <si>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</si>
  <si>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</si>
  <si>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</si>
  <si>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</si>
  <si>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</si>
  <si>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</si>
  <si>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</si>
  <si>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</si>
  <si>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</si>
  <si>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</si>
  <si>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</si>
  <si>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</si>
  <si>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</si>
  <si>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</si>
  <si>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</si>
  <si>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</si>
  <si>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</si>
  <si>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</si>
  <si>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</si>
  <si>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</si>
  <si>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</si>
  <si>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</si>
  <si>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</si>
  <si>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</si>
  <si>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</si>
  <si>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</si>
  <si>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</si>
  <si>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</si>
  <si>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</si>
  <si>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</si>
  <si>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</si>
  <si>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</si>
  <si>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</si>
  <si>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</si>
  <si>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</si>
  <si>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</si>
  <si>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</si>
  <si>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</si>
  <si>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</si>
  <si>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</si>
  <si>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</si>
  <si>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</si>
  <si>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</si>
  <si>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</si>
  <si>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</si>
  <si>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</si>
  <si>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</si>
  <si>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</si>
  <si>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</si>
  <si>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</si>
  <si>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</si>
  <si>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</si>
  <si>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</si>
  <si>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</si>
  <si>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</si>
  <si>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</si>
  <si>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</si>
  <si>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</si>
  <si>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</si>
  <si>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</si>
  <si>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</si>
  <si>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</si>
  <si>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</si>
  <si>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</si>
  <si>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</si>
  <si>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</si>
  <si>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</si>
  <si>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</si>
  <si>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</si>
  <si>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</si>
  <si>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</si>
  <si>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</si>
  <si>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</si>
  <si>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</si>
  <si>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</si>
  <si>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</si>
  <si>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</si>
  <si>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</si>
  <si>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</si>
  <si>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</si>
  <si>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</si>
  <si>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</si>
  <si>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</si>
  <si>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</si>
  <si>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</si>
  <si>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</si>
  <si>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</si>
  <si>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</si>
  <si>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</si>
  <si>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</si>
  <si>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</si>
  <si>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</si>
  <si>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</si>
  <si>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</si>
  <si>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</si>
  <si>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</si>
  <si>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</si>
  <si>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</si>
  <si>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</si>
  <si>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</si>
  <si>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</si>
  <si>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</si>
  <si>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</si>
  <si>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</si>
  <si>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</si>
  <si>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</si>
  <si>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</si>
  <si>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</si>
  <si>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</si>
  <si>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</si>
  <si>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</si>
  <si>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</si>
  <si>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</si>
  <si>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</si>
  <si>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</si>
  <si>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</si>
  <si>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</si>
  <si>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</si>
  <si>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</si>
  <si>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</si>
  <si>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</si>
  <si>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</si>
  <si>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</si>
  <si>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</si>
  <si>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</si>
  <si>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</si>
  <si>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</si>
  <si>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</si>
  <si>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</si>
  <si>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</si>
  <si>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</si>
  <si>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</si>
  <si>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</si>
  <si>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</si>
  <si>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</si>
  <si>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</si>
  <si>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</si>
  <si>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</si>
  <si>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</si>
  <si>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</si>
  <si>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</si>
  <si>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</si>
  <si>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</si>
  <si>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</si>
  <si>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</si>
  <si>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</si>
  <si>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</si>
  <si>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</si>
  <si>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</si>
  <si>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</si>
  <si>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</si>
  <si>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</si>
  <si>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</si>
  <si>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</si>
  <si>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</si>
  <si>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</si>
  <si>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</si>
  <si>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</si>
  <si>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</si>
  <si>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</si>
  <si>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</si>
  <si>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</si>
  <si>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</si>
  <si>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</si>
  <si>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</si>
  <si>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</si>
  <si>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</si>
  <si>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</si>
  <si>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</si>
  <si>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</si>
  <si>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</si>
  <si>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</si>
  <si>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</si>
  <si>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</si>
  <si>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</si>
  <si>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</si>
  <si>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</si>
  <si>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</si>
  <si>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</si>
  <si>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</si>
  <si>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</si>
  <si>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</si>
  <si>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</si>
  <si>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</si>
  <si>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</si>
  <si>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</si>
  <si>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</si>
  <si>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</si>
  <si>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</si>
  <si>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</si>
  <si>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</si>
  <si>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</si>
  <si>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</si>
  <si>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</si>
  <si>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</si>
  <si>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</si>
  <si>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</si>
  <si>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</si>
  <si>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</si>
  <si>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</si>
  <si>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</si>
  <si>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</si>
  <si>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</si>
  <si>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</si>
  <si>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</si>
  <si>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</si>
  <si>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</si>
  <si>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</si>
  <si>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</si>
  <si>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</si>
  <si>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</si>
  <si>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</si>
  <si>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</si>
  <si>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</si>
  <si>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</si>
  <si>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</si>
  <si>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</si>
  <si>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</si>
  <si>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</si>
  <si>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</si>
  <si>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</si>
  <si>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</si>
  <si>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</si>
  <si>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</si>
  <si>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</si>
  <si>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</si>
  <si>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</si>
  <si>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</si>
  <si>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</si>
  <si>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</si>
  <si>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</si>
  <si>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</si>
  <si>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</si>
  <si>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</si>
  <si>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</si>
  <si>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</si>
  <si>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</si>
  <si>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</si>
  <si>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</si>
  <si>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</si>
  <si>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</si>
  <si>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</si>
  <si>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</si>
  <si>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</si>
  <si>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</si>
  <si>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</si>
  <si>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</si>
  <si>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</si>
  <si>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</si>
  <si>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</si>
  <si>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</si>
  <si>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</si>
  <si>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</si>
  <si>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</si>
  <si>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</si>
  <si>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</si>
  <si>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</si>
  <si>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</si>
  <si>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</si>
  <si>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</si>
  <si>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</si>
  <si>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</si>
  <si>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</si>
  <si>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</si>
  <si>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</si>
  <si>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</si>
  <si>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</si>
  <si>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</si>
  <si>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</si>
  <si>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</si>
  <si>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</si>
  <si>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</si>
  <si>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</si>
  <si>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</si>
  <si>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</si>
  <si>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</si>
  <si>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</si>
  <si>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</si>
  <si>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</si>
  <si>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</si>
  <si>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</si>
  <si>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</si>
  <si>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</si>
  <si>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</si>
  <si>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</si>
  <si>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</si>
  <si>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</si>
  <si>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</si>
  <si>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</si>
  <si>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</si>
  <si>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</si>
  <si>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</si>
  <si>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</si>
  <si>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</si>
  <si>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</si>
  <si>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</si>
  <si>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</si>
  <si>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</si>
  <si>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</si>
  <si>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</si>
  <si>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</si>
  <si>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</si>
  <si>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</si>
  <si>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</si>
  <si>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</si>
  <si>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</si>
  <si>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</si>
  <si>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</si>
  <si>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</si>
  <si>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</si>
  <si>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</si>
  <si>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</si>
  <si>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</si>
  <si>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</si>
  <si>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</si>
  <si>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</si>
  <si>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</si>
  <si>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</si>
  <si>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</si>
  <si>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</si>
  <si>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</si>
  <si>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</si>
  <si>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</si>
  <si>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</si>
  <si>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</si>
  <si>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</si>
  <si>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</si>
  <si>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</si>
  <si>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</si>
  <si>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</si>
  <si>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</si>
  <si>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</si>
  <si>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</si>
  <si>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</si>
  <si>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</si>
  <si>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</si>
  <si>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</si>
  <si>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</si>
  <si>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</si>
  <si>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</si>
  <si>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</si>
  <si>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</si>
  <si>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</si>
  <si>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</si>
  <si>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</si>
  <si>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</si>
  <si>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</si>
  <si>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</si>
  <si>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</si>
  <si>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</si>
  <si>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</si>
  <si>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</si>
  <si>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</si>
  <si>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</si>
  <si>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</si>
  <si>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</si>
  <si>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</si>
  <si>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</si>
  <si>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</si>
  <si>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</si>
  <si>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</si>
  <si>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</si>
  <si>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</si>
  <si>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</si>
  <si>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</si>
  <si>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</si>
  <si>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</si>
  <si>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</si>
  <si>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</si>
  <si>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</si>
  <si>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</si>
  <si>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</si>
  <si>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</si>
  <si>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</si>
  <si>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</si>
  <si>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</si>
  <si>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</si>
  <si>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</si>
  <si>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</si>
  <si>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</si>
  <si>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</si>
  <si>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</si>
  <si>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</si>
  <si>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</si>
  <si>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</si>
  <si>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</si>
  <si>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</si>
  <si>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</si>
  <si>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</si>
  <si>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</si>
  <si>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</si>
  <si>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</si>
  <si>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</si>
  <si>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</si>
  <si>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</si>
  <si>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</si>
  <si>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</si>
  <si>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</si>
  <si>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</si>
  <si>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</si>
  <si>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</si>
  <si>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</si>
  <si>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</si>
  <si>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</si>
  <si>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</si>
  <si>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</si>
  <si>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</si>
  <si>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</si>
  <si>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</si>
  <si>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</si>
  <si>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</si>
  <si>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</si>
  <si>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</si>
  <si>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</si>
  <si>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</si>
  <si>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</si>
  <si>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</si>
  <si>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</si>
  <si>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</si>
  <si>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</si>
  <si>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</si>
  <si>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</si>
  <si>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</si>
  <si>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</si>
  <si>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</si>
  <si>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</si>
  <si>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</si>
  <si>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</si>
  <si>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</si>
  <si>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</si>
  <si>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</si>
  <si>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</si>
  <si>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</si>
  <si>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</si>
  <si>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</si>
  <si>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</si>
  <si>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</si>
  <si>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</si>
  <si>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</si>
  <si>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</si>
  <si>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</si>
  <si>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</si>
  <si>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</si>
  <si>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</si>
  <si>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</si>
  <si>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</si>
  <si>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</si>
  <si>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</si>
  <si>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</si>
  <si>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</si>
  <si>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</si>
  <si>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</si>
  <si>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</si>
  <si>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</si>
  <si>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</si>
  <si>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</si>
  <si>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</si>
  <si>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</si>
  <si>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</si>
  <si>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</si>
  <si>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</si>
  <si>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</si>
  <si>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</si>
  <si>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</si>
  <si>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</si>
  <si>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</si>
  <si>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</si>
  <si>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</si>
  <si>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</si>
  <si>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</si>
  <si>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</si>
  <si>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</si>
  <si>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</si>
  <si>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</si>
  <si>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</si>
  <si>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</si>
  <si>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</si>
  <si>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</si>
  <si>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</si>
  <si>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</si>
  <si>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</si>
  <si>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</si>
  <si>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</si>
  <si>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</si>
  <si>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</si>
  <si>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</si>
  <si>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</si>
  <si>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</si>
  <si>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</si>
  <si>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</si>
  <si>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</si>
  <si>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</si>
  <si>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</si>
  <si>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</si>
  <si>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</si>
  <si>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</si>
  <si>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</si>
  <si>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</si>
  <si>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</si>
  <si>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</si>
  <si>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</si>
  <si>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</si>
  <si>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</si>
  <si>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</si>
  <si>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</si>
  <si>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</si>
  <si>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</si>
  <si>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</si>
  <si>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</si>
  <si>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</si>
  <si>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</si>
  <si>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</si>
  <si>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</si>
  <si>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</si>
  <si>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</si>
  <si>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</si>
  <si>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</si>
  <si>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</si>
  <si>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</si>
  <si>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</si>
  <si>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</si>
  <si>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</si>
  <si>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</si>
  <si>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</si>
  <si>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</si>
  <si>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</si>
  <si>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</si>
  <si>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</si>
  <si>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</si>
  <si>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</si>
  <si>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</si>
  <si>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</si>
  <si>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</si>
  <si>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</si>
  <si>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</si>
  <si>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</si>
  <si>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</si>
  <si>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</si>
  <si>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</si>
  <si>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</si>
  <si>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</si>
  <si>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</si>
  <si>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</si>
  <si>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</si>
  <si>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</si>
  <si>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</si>
  <si>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</si>
  <si>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</si>
  <si>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</si>
  <si>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</si>
  <si>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</si>
  <si>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</si>
  <si>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</si>
  <si>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</si>
  <si>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</si>
  <si>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</si>
  <si>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</si>
  <si>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</si>
  <si>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</si>
  <si>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</si>
  <si>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</si>
  <si>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</si>
  <si>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</si>
  <si>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</si>
  <si>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</si>
  <si>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</si>
  <si>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</si>
  <si>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</si>
  <si>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</si>
  <si>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</si>
  <si>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</si>
  <si>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</si>
  <si>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</si>
  <si>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</si>
  <si>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</si>
  <si>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</si>
  <si>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</si>
  <si>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</si>
  <si>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</si>
  <si>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</si>
  <si>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</si>
  <si>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</si>
  <si>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</si>
  <si>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</si>
  <si>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</si>
  <si>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</si>
  <si>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</si>
  <si>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</si>
  <si>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</si>
  <si>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</si>
  <si>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</si>
  <si>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</si>
  <si>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</si>
  <si>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</si>
  <si>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</si>
  <si>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</si>
  <si>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</si>
  <si>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</si>
  <si>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</si>
  <si>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</si>
  <si>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</si>
  <si>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</si>
  <si>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</si>
  <si>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</si>
  <si>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</si>
  <si>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</si>
  <si>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</si>
  <si>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</si>
  <si>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</si>
  <si>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</si>
  <si>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</si>
  <si>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</si>
  <si>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</si>
  <si>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</si>
  <si>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</si>
  <si>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</si>
  <si>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</si>
  <si>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</si>
  <si>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</si>
  <si>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</si>
  <si>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</si>
  <si>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</si>
  <si>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</si>
  <si>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</si>
  <si>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</si>
  <si>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</si>
  <si>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</si>
  <si>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</si>
  <si>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</si>
  <si>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</si>
  <si>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</si>
  <si>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</si>
  <si>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</si>
  <si>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</si>
  <si>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</si>
  <si>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</si>
  <si>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</si>
  <si>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</si>
  <si>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</si>
  <si>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</si>
  <si>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</si>
  <si>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</si>
  <si>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</si>
  <si>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</si>
  <si>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</si>
  <si>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</si>
  <si>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</si>
  <si>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</si>
  <si>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</si>
  <si>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</si>
  <si>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</si>
  <si>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</si>
  <si>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</si>
  <si>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</si>
  <si>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</si>
  <si>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</si>
  <si>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</si>
  <si>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</si>
  <si>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</si>
  <si>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</si>
  <si>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</si>
  <si>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</si>
  <si>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</si>
  <si>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</si>
  <si>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</si>
  <si>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</si>
  <si>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</si>
  <si>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</si>
  <si>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</si>
  <si>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</si>
  <si>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</si>
  <si>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</si>
  <si>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</si>
  <si>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</si>
  <si>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</si>
  <si>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</si>
  <si>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</si>
  <si>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</si>
  <si>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</si>
  <si>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</si>
  <si>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</si>
  <si>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</si>
  <si>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</si>
  <si>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</si>
  <si>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</si>
  <si>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</si>
  <si>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</si>
  <si>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</si>
  <si>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</si>
  <si>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</si>
  <si>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</si>
  <si>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</si>
  <si>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</si>
  <si>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</si>
  <si>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</si>
  <si>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</si>
  <si>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</si>
  <si>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</si>
  <si>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</si>
  <si>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</si>
  <si>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</si>
  <si>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</si>
  <si>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</si>
  <si>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</si>
  <si>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</si>
  <si>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</si>
  <si>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</si>
  <si>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</si>
  <si>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</si>
  <si>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</si>
  <si>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</si>
  <si>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</si>
  <si>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</si>
  <si>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</si>
  <si>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</si>
  <si>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</si>
  <si>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</si>
  <si>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</si>
  <si>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</si>
  <si>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</si>
  <si>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</si>
  <si>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</si>
  <si>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</si>
  <si>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</si>
  <si>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</si>
  <si>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</si>
  <si>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</si>
  <si>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</si>
  <si>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</si>
  <si>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</si>
  <si>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</si>
  <si>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</si>
  <si>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</si>
  <si>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</si>
  <si>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</si>
  <si>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</si>
  <si>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</si>
  <si>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</si>
  <si>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</si>
  <si>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</si>
  <si>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</si>
  <si>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</si>
  <si>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</si>
  <si>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</si>
  <si>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</si>
  <si>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</si>
  <si>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</si>
  <si>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</si>
  <si>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</si>
  <si>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</si>
  <si>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</si>
  <si>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</si>
  <si>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</si>
  <si>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</si>
  <si>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</si>
  <si>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</si>
  <si>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</si>
  <si>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</si>
  <si>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</si>
  <si>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</si>
  <si>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</si>
  <si>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</si>
  <si>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</si>
  <si>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</si>
  <si>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</si>
  <si>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</si>
  <si>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</si>
  <si>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</si>
  <si>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</si>
  <si>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</si>
  <si>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</si>
  <si>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</si>
  <si>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</si>
  <si>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</si>
  <si>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</si>
  <si>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</si>
  <si>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</si>
  <si>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</si>
  <si>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</si>
  <si>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</si>
  <si>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</si>
  <si>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</si>
  <si>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</si>
  <si>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</si>
  <si>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</si>
  <si>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</si>
  <si>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</si>
  <si>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</si>
  <si>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</si>
  <si>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</si>
  <si>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</si>
  <si>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</si>
  <si>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</si>
  <si>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</si>
  <si>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</si>
  <si>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</si>
  <si>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</si>
  <si>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</si>
  <si>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</si>
  <si>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</si>
  <si>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</si>
  <si>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</si>
  <si>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</si>
  <si>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</si>
  <si>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</si>
  <si>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</si>
  <si>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</si>
  <si>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</si>
  <si>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</si>
  <si>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</si>
  <si>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</si>
  <si>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</si>
  <si>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</si>
  <si>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</si>
  <si>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</si>
  <si>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</si>
  <si>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</si>
  <si>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</si>
  <si>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</si>
  <si>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</si>
  <si>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</si>
  <si>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</si>
  <si>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</si>
  <si>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</si>
  <si>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</si>
  <si>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</si>
  <si>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</si>
  <si>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</si>
  <si>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</si>
  <si>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</si>
  <si>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</si>
  <si>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</si>
  <si>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</si>
  <si>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</si>
  <si>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</si>
  <si>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</si>
  <si>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</si>
  <si>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</si>
  <si>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</si>
  <si>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</si>
  <si>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</si>
  <si>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</si>
  <si>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</si>
  <si>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</si>
  <si>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</si>
  <si>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</si>
  <si>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</si>
  <si>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</si>
  <si>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</si>
  <si>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</si>
  <si>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</si>
  <si>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</si>
  <si>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</si>
  <si>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</si>
  <si>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</si>
  <si>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</si>
  <si>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</si>
  <si>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</si>
  <si>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</si>
  <si>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</si>
  <si>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</si>
  <si>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</si>
  <si>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</si>
  <si>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</si>
  <si>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</si>
  <si>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</si>
  <si>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</si>
  <si>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</si>
  <si>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</si>
  <si>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</si>
  <si>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</si>
  <si>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</si>
  <si>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</si>
  <si>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</si>
  <si>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</si>
  <si>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</si>
  <si>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</si>
  <si>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</si>
  <si>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</si>
  <si>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</si>
  <si>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</si>
  <si>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</si>
  <si>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</si>
  <si>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</si>
  <si>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</si>
  <si>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</si>
  <si>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</si>
  <si>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</si>
  <si>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</si>
  <si>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</si>
  <si>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</si>
  <si>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</si>
  <si>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</si>
  <si>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</si>
  <si>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</si>
  <si>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</si>
  <si>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</si>
  <si>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</si>
  <si>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</si>
  <si>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</si>
  <si>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</si>
  <si>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</si>
  <si>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</si>
  <si>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</si>
  <si>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</si>
  <si>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</si>
  <si>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</si>
  <si>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</si>
  <si>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</si>
  <si>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</si>
  <si>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</si>
  <si>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</si>
  <si>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</si>
  <si>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</si>
  <si>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</si>
  <si>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</si>
  <si>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</si>
  <si>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</si>
  <si>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</si>
  <si>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</si>
  <si>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</si>
  <si>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</si>
  <si>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</si>
  <si>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</si>
  <si>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</si>
  <si>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</si>
  <si>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</si>
  <si>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</si>
  <si>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</si>
  <si>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</si>
  <si>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</si>
  <si>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</si>
  <si>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</si>
  <si>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</si>
  <si>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</si>
  <si>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</si>
  <si>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</si>
  <si>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</si>
  <si>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</si>
  <si>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</si>
  <si>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</si>
  <si>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</si>
  <si>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</si>
  <si>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</si>
  <si>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</si>
  <si>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</si>
  <si>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</si>
  <si>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</si>
  <si>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</si>
  <si>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</si>
  <si>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</si>
  <si>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</si>
  <si>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</si>
  <si>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</si>
  <si>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</si>
  <si>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</si>
  <si>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</si>
  <si>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</si>
  <si>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</si>
  <si>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</si>
  <si>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</si>
  <si>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</si>
  <si>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</si>
  <si>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</si>
  <si>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</si>
  <si>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</si>
  <si>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</si>
  <si>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</si>
  <si>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</si>
  <si>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</si>
  <si>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</si>
  <si>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</si>
  <si>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</si>
  <si>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</si>
  <si>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</si>
  <si>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</si>
  <si>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</si>
  <si>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</si>
  <si>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</si>
  <si>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</si>
  <si>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</si>
  <si>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</si>
  <si>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</si>
  <si>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</si>
  <si>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</si>
  <si>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</si>
  <si>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</si>
  <si>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</si>
  <si>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</si>
  <si>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</si>
  <si>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</si>
  <si>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</si>
  <si>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</si>
  <si>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</si>
  <si>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</si>
  <si>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</si>
  <si>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</si>
  <si>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</si>
  <si>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</si>
  <si>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</si>
  <si>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</si>
  <si>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</si>
  <si>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</si>
  <si>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</si>
  <si>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</si>
  <si>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</si>
  <si>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</si>
  <si>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</si>
  <si>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</si>
  <si>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</si>
  <si>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</si>
  <si>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</si>
  <si>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</si>
  <si>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</si>
  <si>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</si>
  <si>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</si>
  <si>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</si>
  <si>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</si>
  <si>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</si>
  <si>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</si>
  <si>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</si>
  <si>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</si>
  <si>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</si>
  <si>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</si>
  <si>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</si>
  <si>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</si>
  <si>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</si>
  <si>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</si>
  <si>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</si>
  <si>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</si>
  <si>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</si>
  <si>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</si>
  <si>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</si>
  <si>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</si>
  <si>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</si>
  <si>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</si>
  <si>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</si>
  <si>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</si>
  <si>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</si>
  <si>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</si>
  <si>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</si>
  <si>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</si>
  <si>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</si>
  <si>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</si>
  <si>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</si>
  <si>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</si>
  <si>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</si>
  <si>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</si>
  <si>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</si>
  <si>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</si>
  <si>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</si>
  <si>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</si>
  <si>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</si>
  <si>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</si>
  <si>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</si>
  <si>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</si>
  <si>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</si>
  <si>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</si>
  <si>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</si>
  <si>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</si>
  <si>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</si>
  <si>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</si>
  <si>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</si>
  <si>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</si>
  <si>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</si>
  <si>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</si>
  <si>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</si>
  <si>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</si>
  <si>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</si>
  <si>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</si>
  <si>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</si>
  <si>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</si>
  <si>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</si>
  <si>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</si>
  <si>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</si>
  <si>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</si>
  <si>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</si>
  <si>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</si>
  <si>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</si>
  <si>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</si>
  <si>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</si>
  <si>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</si>
  <si>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</si>
  <si>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</si>
  <si>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</si>
  <si>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</si>
  <si>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</si>
  <si>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</si>
  <si>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</si>
  <si>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</si>
  <si>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</si>
  <si>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</si>
  <si>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</si>
  <si>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</si>
  <si>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</si>
  <si>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</si>
  <si>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</si>
  <si>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</si>
  <si>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</si>
  <si>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</si>
  <si>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</si>
  <si>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</si>
  <si>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</si>
  <si>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</si>
  <si>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</si>
  <si>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</si>
  <si>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</si>
  <si>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</si>
  <si>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</si>
  <si>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</si>
  <si>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</si>
  <si>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</si>
  <si>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</si>
  <si>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</si>
  <si>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</si>
  <si>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</si>
  <si>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</si>
  <si>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</si>
  <si>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</si>
  <si>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</si>
  <si>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</si>
  <si>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</si>
  <si>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</si>
  <si>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</si>
  <si>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</si>
  <si>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</si>
  <si>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</si>
  <si>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</si>
  <si>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</si>
  <si>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</si>
  <si>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</si>
  <si>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</si>
  <si>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</si>
  <si>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</si>
  <si>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</si>
  <si>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</si>
  <si>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</si>
  <si>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</si>
  <si>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</si>
  <si>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</si>
  <si>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</si>
  <si>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</si>
  <si>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</si>
  <si>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</si>
  <si>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</si>
  <si>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</si>
  <si>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</si>
  <si>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</si>
  <si>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</si>
  <si>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</si>
  <si>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</si>
  <si>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</si>
  <si>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</si>
  <si>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</si>
  <si>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</si>
  <si>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</si>
  <si>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</si>
  <si>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</si>
  <si>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</si>
  <si>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</si>
  <si>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</si>
  <si>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</si>
  <si>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</si>
  <si>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</si>
  <si>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</si>
  <si>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</si>
  <si>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</si>
  <si>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</si>
  <si>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</si>
  <si>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</si>
  <si>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</si>
  <si>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</si>
  <si>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</si>
  <si>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</si>
  <si>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</si>
  <si>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</si>
  <si>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</si>
  <si>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</si>
  <si>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</si>
  <si>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</si>
  <si>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</si>
  <si>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</si>
  <si>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</si>
  <si>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</si>
  <si>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</si>
  <si>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</si>
  <si>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</si>
  <si>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</si>
  <si>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</si>
  <si>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</si>
  <si>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</si>
  <si>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</si>
  <si>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</si>
  <si>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</si>
  <si>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</si>
  <si>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</si>
  <si>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</si>
  <si>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</si>
  <si>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</si>
  <si>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</si>
  <si>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</si>
  <si>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</si>
  <si>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</si>
  <si>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</si>
  <si>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</si>
  <si>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</si>
  <si>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</si>
  <si>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</si>
  <si>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</si>
  <si>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</si>
  <si>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</si>
  <si>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</si>
  <si>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</si>
  <si>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</si>
  <si>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</si>
  <si>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</si>
  <si>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</si>
  <si>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</si>
  <si>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</si>
  <si>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</si>
  <si>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</si>
  <si>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</si>
  <si>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</si>
  <si>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</si>
  <si>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</si>
  <si>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</si>
  <si>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</si>
  <si>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</si>
  <si>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</si>
  <si>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</si>
  <si>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</si>
  <si>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</si>
  <si>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</si>
  <si>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</si>
  <si>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</si>
  <si>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</si>
  <si>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</si>
  <si>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</si>
  <si>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</si>
  <si>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</si>
  <si>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</si>
  <si>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</si>
  <si>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</si>
  <si>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</si>
  <si>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</si>
  <si>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</si>
  <si>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</si>
  <si>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</si>
  <si>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</si>
  <si>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</si>
  <si>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</si>
  <si>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</si>
  <si>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</si>
  <si>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</si>
  <si>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</si>
  <si>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</si>
  <si>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</si>
  <si>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</si>
  <si>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</si>
  <si>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</si>
  <si>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</si>
  <si>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</si>
  <si>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</si>
  <si>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</si>
  <si>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</si>
  <si>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</si>
  <si>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</si>
  <si>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</si>
  <si>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</si>
  <si>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</si>
  <si>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</si>
  <si>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</si>
  <si>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</si>
  <si>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</si>
  <si>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</si>
  <si>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</si>
  <si>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</si>
  <si>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</si>
  <si>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</si>
  <si>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</si>
  <si>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</si>
  <si>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</si>
  <si>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</si>
  <si>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</si>
  <si>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</si>
  <si>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</si>
  <si>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</si>
  <si>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</si>
  <si>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</si>
  <si>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</si>
  <si>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</si>
  <si>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</si>
  <si>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</si>
  <si>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</si>
  <si>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</si>
  <si>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</si>
  <si>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</si>
  <si>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</si>
  <si>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</si>
  <si>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</si>
  <si>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</si>
  <si>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</si>
  <si>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</si>
  <si>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</si>
  <si>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</si>
  <si>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</si>
  <si>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</si>
  <si>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</si>
  <si>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</si>
  <si>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</si>
  <si>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</si>
  <si>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</si>
  <si>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</si>
  <si>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</si>
  <si>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</si>
  <si>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</si>
  <si>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</si>
  <si>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</si>
  <si>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</si>
  <si>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</si>
  <si>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</si>
  <si>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</si>
  <si>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</si>
  <si>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</si>
  <si>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</si>
  <si>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</si>
  <si>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</si>
  <si>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</si>
  <si>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</si>
  <si>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</si>
  <si>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</si>
  <si>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</si>
  <si>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</si>
  <si>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</si>
  <si>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</si>
  <si>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</si>
  <si>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</si>
  <si>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</si>
  <si>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</si>
  <si>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</si>
  <si>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</si>
  <si>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</si>
  <si>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</si>
  <si>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</si>
  <si>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</si>
  <si>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</si>
  <si>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</si>
  <si>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</si>
  <si>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</si>
  <si>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</si>
  <si>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</si>
  <si>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</si>
  <si>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</si>
  <si>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</si>
  <si>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</si>
  <si>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</si>
  <si>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</si>
  <si>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</si>
  <si>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</si>
  <si>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</si>
  <si>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</si>
  <si>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</si>
  <si>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</si>
  <si>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</si>
  <si>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</si>
  <si>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</si>
  <si>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</si>
  <si>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</si>
  <si>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</si>
  <si>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</si>
  <si>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</si>
  <si>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</si>
  <si>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</si>
  <si>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</si>
  <si>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</si>
  <si>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</si>
  <si>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</si>
  <si>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</si>
  <si>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</si>
  <si>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</si>
  <si>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</si>
  <si>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</si>
  <si>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</si>
  <si>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</si>
  <si>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</si>
  <si>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</si>
  <si>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</si>
  <si>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</si>
  <si>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</si>
  <si>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</si>
  <si>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</si>
  <si>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</si>
  <si>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</si>
  <si>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</si>
  <si>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</si>
  <si>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</si>
  <si>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</si>
  <si>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</si>
  <si>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</si>
  <si>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</si>
  <si>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</si>
  <si>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</si>
  <si>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</si>
  <si>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</si>
  <si>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</si>
  <si>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</si>
  <si>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</si>
  <si>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</si>
  <si>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</si>
  <si>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</si>
  <si>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</si>
  <si>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</si>
  <si>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</si>
  <si>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</si>
  <si>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</si>
  <si>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</si>
  <si>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</si>
  <si>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</si>
  <si>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</si>
  <si>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</si>
  <si>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</si>
  <si>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</si>
  <si>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</si>
  <si>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</si>
  <si>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</si>
  <si>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</si>
  <si>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</si>
  <si>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</si>
  <si>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</si>
  <si>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</si>
  <si>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</si>
  <si>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</si>
  <si>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</si>
  <si>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</si>
  <si>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</si>
  <si>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</si>
  <si>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</si>
  <si>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</si>
  <si>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</si>
  <si>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</si>
  <si>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</si>
  <si>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</si>
  <si>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</si>
  <si>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</si>
  <si>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</si>
  <si>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</si>
  <si>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</si>
  <si>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</si>
  <si>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</si>
  <si>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</si>
  <si>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</si>
  <si>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</si>
  <si>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</si>
  <si>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</si>
  <si>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</si>
  <si>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</si>
  <si>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</si>
  <si>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</si>
  <si>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</si>
  <si>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</si>
  <si>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</si>
  <si>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</si>
  <si>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</si>
  <si>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</si>
  <si>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</si>
  <si>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</si>
  <si>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</si>
  <si>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</si>
  <si>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</si>
  <si>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</si>
  <si>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</si>
  <si>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</si>
  <si>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</si>
  <si>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</si>
  <si>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</si>
  <si>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</si>
  <si>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</si>
  <si>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</si>
  <si>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</si>
  <si>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</si>
  <si>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</si>
  <si>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</si>
  <si>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</si>
  <si>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</si>
  <si>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</si>
  <si>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</si>
  <si>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</si>
  <si>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</si>
  <si>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</si>
  <si>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</si>
  <si>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</si>
  <si>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</si>
  <si>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</si>
  <si>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</si>
  <si>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</si>
  <si>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</si>
  <si>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</si>
  <si>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</si>
  <si>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</si>
  <si>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</si>
  <si>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</si>
  <si>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</si>
  <si>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</si>
  <si>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</si>
  <si>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</si>
  <si>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</si>
  <si>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</si>
  <si>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</si>
  <si>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</si>
  <si>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</si>
  <si>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</si>
  <si>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</si>
  <si>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</si>
  <si>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</si>
  <si>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</si>
  <si>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</si>
  <si>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</si>
  <si>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</si>
  <si>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</si>
  <si>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</si>
  <si>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</si>
  <si>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</si>
  <si>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</si>
  <si>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</si>
  <si>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</si>
  <si>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</si>
  <si>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</si>
  <si>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</si>
  <si>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</si>
  <si>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</si>
  <si>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</si>
  <si>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</si>
  <si>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</si>
  <si>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</si>
  <si>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</si>
  <si>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</si>
  <si>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</si>
  <si>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</si>
  <si>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</si>
  <si>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</si>
  <si>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</si>
  <si>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</si>
  <si>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</si>
  <si>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</si>
  <si>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</si>
  <si>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</si>
  <si>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</si>
  <si>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</si>
  <si>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</si>
  <si>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</si>
  <si>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</si>
  <si>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</si>
  <si>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</si>
  <si>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</si>
  <si>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</si>
  <si>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</si>
  <si>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</si>
  <si>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</si>
  <si>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</si>
  <si>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</si>
  <si>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</si>
  <si>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</si>
  <si>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</si>
  <si>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</si>
  <si>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</si>
  <si>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</si>
  <si>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</si>
  <si>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</si>
  <si>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</si>
  <si>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</si>
  <si>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</si>
  <si>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</si>
  <si>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</si>
  <si>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</si>
  <si>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</si>
  <si>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</si>
  <si>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</si>
  <si>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</si>
  <si>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</si>
  <si>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</si>
  <si>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</si>
  <si>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</si>
  <si>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</si>
  <si>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</si>
  <si>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</si>
  <si>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</si>
  <si>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</si>
  <si>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</si>
  <si>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</si>
  <si>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</si>
  <si>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</si>
  <si>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</si>
  <si>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</si>
  <si>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</si>
  <si>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</si>
  <si>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</si>
  <si>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</si>
  <si>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</si>
  <si>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</si>
  <si>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</si>
  <si>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</si>
  <si>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</si>
  <si>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</si>
  <si>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</si>
  <si>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</si>
  <si>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</si>
  <si>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</si>
  <si>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</si>
  <si>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</si>
  <si>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</si>
  <si>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</si>
  <si>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</si>
  <si>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</si>
  <si>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</si>
  <si>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</si>
  <si>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</si>
  <si>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</si>
  <si>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</si>
  <si>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</si>
  <si>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</si>
  <si>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</si>
  <si>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</si>
  <si>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</si>
  <si>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</si>
  <si>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</si>
  <si>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</si>
  <si>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</si>
  <si>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</si>
  <si>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</si>
  <si>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</si>
  <si>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</si>
  <si>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</si>
  <si>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</si>
  <si>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</si>
  <si>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</si>
  <si>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</si>
  <si>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</si>
  <si>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</si>
  <si>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</si>
  <si>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</si>
  <si>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</si>
  <si>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</si>
  <si>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</si>
  <si>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</si>
  <si>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</si>
  <si>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</si>
  <si>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</si>
  <si>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</si>
  <si>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</si>
  <si>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</si>
  <si>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</si>
  <si>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</si>
  <si>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</si>
  <si>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</si>
  <si>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</si>
  <si>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</si>
  <si>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</si>
  <si>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</si>
  <si>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</si>
  <si>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</si>
  <si>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</si>
  <si>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</si>
  <si>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</si>
  <si>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</si>
  <si>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</si>
  <si>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</si>
  <si>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</si>
  <si>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</si>
  <si>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</si>
  <si>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</si>
  <si>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</si>
  <si>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</si>
  <si>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</si>
  <si>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</si>
  <si>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</si>
  <si>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</si>
  <si>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</si>
  <si>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</si>
  <si>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</si>
  <si>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</si>
  <si>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</si>
  <si>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</si>
  <si>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</si>
  <si>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</si>
  <si>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</si>
  <si>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</si>
  <si>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</si>
  <si>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</si>
  <si>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</si>
  <si>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</si>
  <si>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</si>
  <si>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</si>
  <si>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</si>
  <si>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</si>
  <si>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</si>
  <si>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</si>
  <si>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</si>
  <si>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</si>
  <si>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</si>
  <si>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</si>
  <si>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</si>
  <si>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</si>
  <si>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</si>
  <si>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</si>
  <si>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</si>
  <si>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</si>
  <si>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</si>
  <si>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</si>
  <si>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</si>
  <si>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</si>
  <si>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</si>
  <si>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</si>
  <si>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</si>
  <si>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</si>
  <si>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</si>
  <si>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</si>
  <si>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</si>
  <si>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</si>
  <si>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</si>
  <si>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</si>
  <si>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</si>
  <si>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</si>
  <si>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</si>
  <si>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</si>
  <si>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</si>
  <si>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</si>
  <si>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</si>
  <si>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</si>
  <si>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</si>
  <si>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</si>
  <si>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</si>
  <si>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</si>
  <si>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</si>
  <si>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</si>
  <si>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</si>
  <si>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</si>
  <si>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</si>
  <si>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</si>
  <si>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</si>
  <si>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</si>
  <si>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</si>
  <si>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</si>
  <si>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</si>
  <si>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</si>
  <si>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</si>
  <si>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</si>
  <si>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</si>
  <si>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</si>
  <si>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</si>
  <si>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</si>
  <si>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</si>
  <si>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</si>
  <si>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</si>
  <si>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</si>
  <si>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</si>
  <si>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</si>
  <si>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</si>
  <si>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</si>
  <si>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</si>
  <si>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</si>
  <si>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</si>
  <si>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</si>
  <si>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</si>
  <si>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</si>
  <si>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</si>
  <si>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</si>
  <si>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</si>
  <si>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</si>
  <si>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</si>
  <si>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</si>
  <si>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</si>
  <si>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</si>
  <si>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</si>
  <si>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</si>
  <si>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</si>
  <si>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</si>
  <si>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</si>
  <si>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</si>
  <si>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</si>
  <si>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</si>
  <si>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</si>
  <si>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</si>
  <si>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</si>
  <si>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</si>
  <si>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</si>
  <si>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</si>
  <si>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</si>
  <si>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</si>
  <si>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</si>
  <si>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</si>
  <si>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</si>
  <si>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</si>
  <si>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</si>
  <si>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</si>
  <si>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</si>
  <si>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</si>
  <si>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</si>
  <si>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</si>
  <si>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</si>
  <si>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</si>
  <si>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</si>
  <si>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</si>
  <si>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</si>
  <si>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</si>
  <si>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</si>
  <si>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</si>
  <si>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</si>
  <si>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</si>
  <si>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</si>
  <si>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</si>
  <si>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</si>
  <si>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</si>
  <si>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</si>
  <si>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</si>
  <si>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</si>
  <si>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</si>
  <si>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</si>
  <si>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</si>
  <si>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</si>
  <si>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</si>
  <si>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</si>
  <si>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</si>
  <si>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</si>
  <si>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</si>
  <si>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</si>
  <si>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</si>
  <si>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</si>
  <si>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</si>
  <si>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</si>
  <si>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</si>
  <si>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</si>
  <si>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</si>
  <si>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</si>
  <si>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</si>
  <si>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</si>
  <si>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</si>
  <si>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</si>
  <si>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</si>
  <si>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</si>
  <si>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</si>
  <si>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</si>
  <si>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</si>
  <si>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</si>
  <si>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</si>
  <si>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</si>
  <si>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</si>
  <si>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</si>
  <si>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</si>
  <si>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</si>
  <si>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</si>
  <si>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</si>
  <si>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</si>
  <si>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</si>
  <si>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</si>
  <si>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</si>
  <si>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</si>
  <si>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</si>
  <si>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</si>
  <si>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</si>
  <si>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</si>
  <si>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</si>
  <si>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</si>
  <si>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</si>
  <si>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</si>
  <si>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</si>
  <si>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</si>
  <si>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</si>
  <si>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</si>
  <si>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</si>
  <si>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</si>
  <si>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</si>
  <si>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</si>
  <si>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</si>
  <si>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</si>
  <si>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</si>
  <si>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</si>
  <si>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</si>
  <si>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</si>
  <si>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</si>
  <si>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</si>
  <si>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</si>
  <si>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</si>
  <si>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</si>
  <si>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</si>
  <si>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</si>
  <si>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</si>
  <si>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</si>
  <si>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</si>
  <si>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</si>
  <si>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</si>
  <si>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</si>
  <si>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</si>
  <si>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</si>
  <si>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</si>
  <si>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</si>
  <si>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</si>
  <si>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</si>
  <si>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</si>
  <si>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</si>
  <si>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</si>
  <si>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</si>
  <si>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</si>
  <si>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</si>
  <si>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</si>
  <si>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</si>
  <si>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</si>
  <si>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</si>
  <si>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</si>
  <si>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</si>
  <si>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</si>
  <si>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</si>
  <si>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</si>
  <si>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</si>
  <si>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</si>
  <si>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</si>
  <si>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</si>
  <si>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</si>
  <si>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</si>
  <si>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</si>
  <si>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</si>
  <si>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</si>
  <si>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</si>
  <si>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</si>
  <si>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</si>
  <si>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</si>
  <si>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</si>
  <si>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</si>
  <si>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</si>
  <si>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</si>
  <si>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</si>
  <si>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</si>
  <si>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</si>
  <si>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</si>
  <si>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</si>
  <si>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</si>
  <si>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</si>
  <si>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</si>
  <si>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</si>
  <si>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</si>
  <si>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</si>
  <si>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</si>
  <si>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</si>
  <si>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</si>
  <si>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</si>
  <si>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</si>
  <si>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</si>
  <si>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</si>
  <si>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</si>
  <si>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</si>
  <si>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</si>
  <si>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</si>
  <si>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</si>
  <si>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</si>
  <si>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</si>
  <si>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</si>
  <si>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</si>
  <si>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</si>
  <si>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</si>
  <si>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</si>
  <si>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</si>
  <si>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</si>
  <si>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</si>
  <si>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</si>
  <si>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</si>
  <si>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</si>
  <si>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</si>
  <si>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</si>
  <si>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</si>
  <si>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</si>
  <si>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</si>
  <si>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</si>
  <si>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</si>
  <si>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</si>
  <si>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</si>
  <si>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</si>
  <si>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</si>
  <si>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</si>
  <si>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</si>
  <si>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</si>
  <si>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</si>
  <si>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</si>
  <si>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</si>
  <si>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</si>
  <si>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</si>
  <si>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</si>
  <si>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</si>
  <si>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</si>
  <si>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</si>
  <si>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</si>
  <si>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</si>
  <si>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</si>
  <si>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</si>
  <si>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</si>
  <si>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</si>
  <si>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</si>
  <si>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</si>
  <si>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</si>
  <si>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</si>
  <si>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</si>
  <si>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</si>
  <si>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</si>
  <si>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</si>
  <si>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</si>
  <si>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</si>
  <si>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</si>
  <si>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</si>
  <si>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</si>
  <si>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</si>
  <si>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</si>
  <si>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</si>
  <si>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</si>
  <si>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</si>
  <si>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</si>
  <si>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</si>
  <si>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</si>
  <si>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</si>
  <si>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</si>
  <si>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</si>
  <si>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</si>
  <si>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</si>
  <si>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</si>
  <si>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</si>
  <si>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</si>
  <si>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</si>
  <si>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</si>
  <si>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</si>
  <si>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</si>
  <si>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</si>
  <si>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</si>
  <si>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</si>
  <si>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</si>
  <si>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</si>
  <si>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</si>
  <si>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</si>
  <si>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</si>
  <si>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</si>
  <si>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</si>
  <si>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</si>
  <si>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</si>
  <si>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</si>
  <si>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</si>
  <si>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</si>
  <si>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</si>
  <si>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</si>
  <si>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</si>
  <si>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</si>
  <si>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</si>
  <si>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</si>
  <si>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</si>
  <si>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</si>
  <si>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</si>
  <si>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</si>
  <si>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</si>
  <si>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</si>
  <si>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</si>
  <si>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</si>
  <si>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</si>
  <si>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</si>
  <si>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</si>
  <si>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</si>
  <si>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</si>
  <si>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</si>
  <si>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</si>
  <si>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</si>
  <si>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</si>
  <si>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</si>
  <si>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</si>
  <si>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</si>
  <si>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</si>
  <si>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</si>
  <si>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</si>
  <si>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</si>
  <si>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</si>
  <si>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</si>
  <si>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</si>
  <si>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</si>
  <si>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</si>
  <si>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</si>
  <si>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</si>
  <si>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</si>
  <si>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</si>
  <si>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</si>
  <si>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</si>
  <si>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</si>
  <si>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</si>
  <si>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</si>
  <si>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</si>
  <si>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</si>
  <si>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</si>
  <si>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</si>
  <si>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</si>
  <si>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</si>
  <si>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</si>
  <si>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</si>
  <si>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</si>
  <si>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</si>
  <si>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</si>
  <si>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</si>
  <si>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</si>
  <si>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</si>
  <si>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</si>
  <si>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</si>
  <si>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</si>
  <si>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</si>
  <si>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</si>
  <si>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</si>
  <si>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</si>
  <si>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</si>
  <si>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</si>
  <si>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</si>
  <si>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</si>
  <si>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</si>
  <si>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</si>
  <si>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</si>
  <si>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</si>
  <si>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</si>
  <si>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</si>
  <si>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</si>
  <si>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</si>
  <si>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</si>
  <si>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</si>
  <si>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</si>
  <si>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</si>
  <si>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</si>
  <si>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</si>
  <si>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</si>
  <si>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</si>
  <si>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</si>
  <si>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</si>
  <si>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</si>
  <si>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</si>
  <si>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</si>
  <si>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</si>
  <si>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</si>
  <si>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</si>
  <si>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</si>
  <si>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</si>
  <si>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</si>
  <si>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</si>
  <si>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</si>
  <si>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</si>
  <si>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</si>
  <si>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</si>
  <si>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</si>
  <si>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</si>
  <si>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</si>
  <si>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</si>
  <si>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</si>
  <si>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</si>
  <si>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</si>
  <si>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</si>
  <si>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</si>
  <si>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</si>
  <si>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</si>
  <si>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</si>
  <si>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</si>
  <si>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</si>
  <si>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</si>
  <si>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</si>
  <si>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</si>
  <si>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</si>
  <si>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</si>
  <si>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</si>
  <si>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</si>
  <si>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</si>
  <si>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</si>
  <si>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</si>
  <si>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</si>
  <si>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</si>
  <si>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</si>
  <si>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</si>
  <si>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</si>
  <si>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</si>
  <si>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</si>
  <si>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</si>
  <si>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</si>
  <si>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</si>
  <si>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</si>
  <si>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</si>
  <si>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</si>
  <si>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</si>
  <si>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</si>
  <si>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</si>
  <si>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</si>
  <si>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</si>
  <si>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</si>
  <si>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</si>
  <si>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</si>
  <si>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</si>
  <si>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</si>
  <si>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</si>
  <si>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</si>
  <si>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</si>
  <si>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</si>
  <si>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</si>
  <si>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</si>
  <si>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</si>
  <si>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</si>
  <si>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</si>
  <si>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</si>
  <si>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</si>
  <si>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</si>
  <si>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</si>
  <si>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</si>
  <si>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</si>
  <si>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</si>
  <si>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</si>
  <si>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</si>
  <si>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</si>
  <si>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</si>
  <si>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</si>
  <si>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</si>
  <si>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</si>
  <si>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</si>
  <si>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</si>
  <si>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</si>
  <si>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</si>
  <si>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</si>
  <si>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</si>
  <si>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</si>
  <si>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</si>
  <si>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</si>
  <si>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</si>
  <si>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</si>
  <si>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</si>
  <si>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</si>
  <si>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</si>
  <si>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</si>
  <si>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</si>
  <si>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</si>
  <si>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</si>
  <si>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</si>
  <si>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</si>
  <si>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</si>
  <si>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</si>
  <si>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</si>
  <si>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</si>
  <si>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</si>
  <si>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</si>
  <si>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</si>
  <si>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</si>
  <si>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</si>
  <si>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</si>
  <si>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</si>
  <si>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</si>
  <si>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</si>
  <si>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</si>
  <si>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</si>
  <si>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</si>
  <si>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</si>
  <si>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</si>
  <si>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</si>
  <si>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</si>
  <si>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</si>
  <si>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</si>
  <si>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</si>
  <si>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</si>
  <si>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</si>
  <si>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</si>
  <si>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</si>
  <si>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</si>
  <si>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</si>
  <si>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</si>
  <si>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</si>
  <si>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</si>
  <si>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</si>
  <si>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</si>
  <si>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</si>
  <si>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</si>
  <si>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</si>
  <si>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</si>
  <si>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</si>
  <si>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</si>
  <si>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</si>
  <si>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</si>
  <si>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</si>
  <si>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</si>
  <si>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</si>
  <si>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</si>
  <si>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</si>
  <si>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</si>
  <si>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</si>
  <si>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</si>
  <si>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</si>
  <si>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</si>
  <si>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</si>
  <si>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</si>
  <si>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</si>
  <si>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</si>
  <si>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</si>
  <si>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</si>
  <si>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</si>
  <si>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</si>
  <si>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</si>
  <si>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</si>
  <si>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</si>
  <si>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</si>
  <si>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</si>
  <si>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</si>
  <si>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</si>
  <si>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</si>
  <si>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</si>
  <si>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</si>
  <si>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</si>
  <si>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</si>
  <si>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</si>
  <si>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</si>
  <si>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</si>
  <si>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</si>
  <si>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</si>
  <si>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</si>
  <si>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</si>
  <si>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</si>
  <si>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</si>
  <si>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</si>
  <si>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</si>
  <si>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</si>
  <si>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</si>
  <si>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</si>
  <si>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</si>
  <si>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</si>
  <si>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</si>
  <si>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</si>
  <si>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</si>
  <si>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</si>
  <si>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</si>
  <si>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</si>
  <si>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</si>
  <si>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</si>
  <si>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</si>
  <si>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</si>
  <si>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</si>
  <si>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</si>
  <si>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</si>
  <si>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</si>
  <si>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</si>
  <si>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</si>
  <si>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</si>
  <si>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</si>
  <si>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</si>
  <si>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</si>
  <si>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</si>
  <si>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</si>
  <si>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</si>
  <si>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</si>
  <si>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</si>
  <si>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</si>
  <si>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</si>
  <si>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</si>
  <si>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</si>
  <si>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</si>
  <si>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</si>
  <si>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</si>
  <si>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</si>
  <si>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</si>
  <si>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</si>
  <si>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</si>
  <si>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</si>
  <si>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</si>
  <si>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</si>
  <si>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</si>
  <si>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</si>
  <si>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</si>
  <si>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</si>
  <si>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</si>
  <si>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</si>
  <si>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</si>
  <si>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</si>
  <si>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</si>
  <si>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</si>
  <si>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</si>
  <si>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</si>
  <si>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</si>
  <si>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</si>
  <si>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</si>
  <si>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</si>
  <si>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</si>
  <si>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</si>
  <si>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</si>
  <si>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</si>
  <si>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</si>
  <si>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</si>
  <si>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</si>
  <si>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</si>
  <si>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</si>
  <si>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</si>
  <si>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</si>
  <si>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</si>
  <si>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</si>
  <si>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</si>
  <si>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</si>
  <si>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</si>
  <si>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</si>
  <si>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</si>
  <si>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</si>
  <si>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</si>
  <si>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</si>
  <si>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</si>
  <si>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</si>
  <si>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</si>
  <si>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</si>
  <si>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</si>
  <si>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</si>
  <si>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</si>
  <si>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</si>
  <si>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</si>
  <si>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</si>
  <si>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</si>
  <si>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</si>
  <si>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</si>
  <si>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</si>
  <si>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</si>
  <si>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</si>
  <si>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</si>
  <si>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</si>
  <si>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</si>
  <si>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</si>
  <si>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</si>
  <si>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</si>
  <si>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</si>
  <si>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</si>
  <si>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</si>
  <si>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</si>
  <si>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</si>
  <si>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</si>
  <si>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</si>
  <si>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</si>
  <si>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</si>
  <si>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</si>
  <si>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</si>
  <si>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</si>
  <si>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</si>
  <si>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</si>
  <si>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</si>
  <si>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</si>
  <si>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</si>
  <si>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</si>
  <si>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</si>
  <si>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</si>
  <si>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</si>
  <si>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</si>
  <si>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</si>
  <si>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</si>
  <si>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</si>
  <si>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</si>
  <si>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</si>
  <si>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</si>
  <si>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</si>
  <si>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</si>
  <si>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</si>
  <si>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</si>
  <si>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</si>
  <si>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</si>
  <si>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</si>
  <si>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</si>
  <si>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</si>
  <si>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</si>
  <si>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</si>
  <si>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</si>
  <si>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</si>
  <si>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</si>
  <si>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</si>
  <si>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</si>
  <si>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</si>
  <si>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</si>
  <si>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</si>
  <si>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</si>
  <si>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</si>
  <si>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</si>
  <si>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</si>
  <si>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</si>
  <si>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</si>
  <si>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</si>
  <si>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</si>
  <si>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</si>
  <si>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</si>
  <si>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</si>
  <si>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</si>
  <si>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</si>
  <si>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</si>
  <si>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</si>
  <si>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</si>
  <si>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</si>
  <si>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</si>
  <si>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</si>
  <si>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</si>
  <si>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</si>
  <si>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</si>
  <si>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</si>
  <si>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</si>
  <si>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</si>
  <si>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</si>
  <si>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</si>
  <si>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</si>
  <si>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</si>
  <si>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</si>
  <si>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</si>
  <si>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</si>
  <si>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</si>
  <si>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</si>
  <si>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</si>
  <si>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</si>
  <si>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</si>
  <si>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</si>
  <si>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</si>
  <si>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</si>
  <si>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</si>
  <si>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</si>
  <si>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</si>
  <si>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</si>
  <si>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</si>
  <si>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</si>
  <si>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</si>
  <si>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</si>
  <si>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</si>
  <si>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</si>
  <si>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</si>
  <si>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</si>
  <si>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</si>
  <si>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</si>
  <si>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</si>
  <si>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</si>
  <si>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</si>
  <si>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</si>
  <si>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</si>
  <si>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</si>
  <si>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</si>
  <si>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</si>
  <si>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</si>
  <si>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</si>
  <si>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</si>
  <si>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</si>
  <si>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</si>
  <si>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</si>
  <si>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</si>
  <si>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</si>
  <si>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</si>
  <si>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</si>
  <si>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</si>
  <si>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</si>
  <si>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</si>
  <si>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</si>
  <si>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</si>
  <si>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</si>
  <si>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</si>
  <si>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</si>
  <si>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</si>
  <si>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</si>
  <si>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</si>
  <si>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</si>
  <si>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</si>
  <si>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</si>
  <si>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</si>
  <si>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</si>
  <si>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</si>
  <si>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</si>
  <si>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</si>
  <si>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</si>
  <si>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</si>
  <si>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</si>
  <si>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</si>
  <si>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</si>
  <si>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</si>
  <si>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</si>
  <si>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</si>
  <si>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</si>
  <si>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</si>
  <si>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</si>
  <si>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</si>
  <si>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</si>
  <si>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</si>
  <si>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</si>
  <si>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</si>
  <si>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</si>
  <si>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</si>
  <si>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</si>
  <si>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</si>
  <si>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</si>
  <si>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</si>
  <si>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</si>
  <si>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</si>
  <si>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</si>
  <si>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</si>
  <si>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</si>
  <si>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</si>
  <si>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</si>
  <si>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</si>
  <si>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</si>
  <si>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</si>
  <si>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</si>
  <si>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</si>
  <si>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</si>
  <si>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</si>
  <si>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</si>
  <si>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</si>
  <si>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</si>
  <si>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</si>
  <si>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</si>
  <si>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</si>
  <si>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</si>
  <si>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</si>
  <si>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</si>
  <si>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</si>
  <si>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</si>
  <si>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</si>
  <si>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</si>
  <si>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</si>
  <si>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</si>
  <si>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</si>
  <si>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</si>
  <si>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</si>
  <si>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</si>
  <si>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</si>
  <si>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</si>
  <si>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</si>
  <si>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</si>
  <si>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</si>
  <si>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</si>
  <si>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</si>
  <si>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</si>
  <si>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</si>
  <si>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</si>
  <si>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</si>
  <si>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</si>
  <si>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</si>
  <si>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</si>
  <si>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</si>
  <si>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</si>
  <si>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</si>
  <si>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</si>
  <si>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</si>
  <si>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</si>
  <si>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</si>
  <si>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</si>
  <si>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</si>
  <si>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</si>
  <si>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</si>
  <si>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</si>
  <si>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</si>
  <si>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</si>
  <si>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</si>
  <si>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</si>
  <si>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</si>
  <si>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</si>
  <si>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</si>
  <si>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</si>
  <si>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</si>
  <si>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</si>
  <si>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</si>
  <si>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</si>
  <si>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</si>
  <si>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</si>
  <si>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</si>
  <si>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</si>
  <si>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</si>
  <si>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</si>
  <si>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</si>
  <si>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</si>
  <si>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</si>
  <si>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</si>
  <si>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</si>
  <si>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</si>
  <si>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</si>
  <si>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</si>
  <si>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</si>
  <si>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</si>
  <si>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</si>
  <si>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</si>
  <si>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</si>
  <si>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</si>
  <si>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</si>
  <si>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</si>
  <si>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</si>
  <si>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</si>
  <si>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</si>
  <si>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</si>
  <si>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</si>
  <si>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</si>
  <si>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</si>
  <si>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</si>
  <si>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</si>
  <si>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</si>
  <si>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</si>
  <si>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</si>
  <si>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</si>
  <si>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</si>
  <si>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</si>
  <si>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</si>
  <si>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</si>
  <si>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</si>
  <si>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</si>
  <si>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</si>
  <si>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</si>
  <si>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</si>
  <si>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</si>
  <si>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</si>
  <si>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</si>
  <si>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</si>
  <si>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</si>
  <si>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</si>
  <si>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</si>
  <si>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</si>
  <si>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</si>
  <si>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</si>
  <si>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</si>
  <si>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</si>
  <si>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</si>
  <si>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</si>
  <si>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</si>
  <si>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</si>
  <si>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</si>
  <si>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</si>
  <si>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</si>
  <si>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</si>
  <si>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</si>
  <si>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</si>
  <si>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</si>
  <si>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</si>
  <si>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</si>
  <si>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</si>
  <si>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</si>
  <si>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</si>
  <si>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</si>
  <si>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</si>
  <si>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</si>
  <si>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</si>
  <si>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</si>
  <si>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</si>
  <si>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</si>
  <si>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</si>
  <si>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</si>
  <si>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</si>
  <si>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</si>
  <si>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</si>
  <si>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</si>
  <si>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</si>
  <si>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</si>
  <si>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</si>
  <si>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</si>
  <si>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</si>
  <si>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</si>
  <si>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</si>
  <si>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</si>
  <si>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</si>
  <si>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</si>
  <si>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</si>
  <si>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</si>
  <si>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</si>
  <si>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</si>
  <si>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</si>
  <si>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</si>
  <si>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</si>
  <si>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</si>
  <si>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</si>
  <si>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</si>
  <si>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</si>
  <si>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</si>
  <si>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</si>
  <si>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</si>
  <si>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</si>
  <si>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</si>
  <si>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</si>
  <si>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</si>
  <si>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</si>
  <si>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</si>
  <si>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</si>
  <si>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</si>
  <si>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</si>
  <si>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</si>
  <si>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</si>
  <si>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</si>
  <si>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</si>
  <si>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</si>
  <si>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</si>
  <si>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</si>
  <si>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</si>
  <si>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</si>
  <si>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</si>
  <si>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</si>
  <si>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</si>
  <si>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</si>
  <si>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</si>
  <si>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</si>
  <si>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</si>
  <si>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</si>
  <si>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</si>
  <si>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</si>
  <si>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</si>
  <si>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</si>
  <si>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</si>
  <si>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</si>
  <si>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</si>
  <si>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</si>
  <si>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</si>
  <si>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</si>
  <si>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</si>
  <si>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</si>
  <si>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</si>
  <si>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</si>
  <si>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</si>
  <si>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</si>
  <si>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</si>
  <si>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</si>
  <si>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</si>
  <si>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</si>
  <si>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</si>
  <si>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</si>
  <si>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</si>
  <si>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</si>
  <si>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</si>
  <si>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</si>
  <si>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</si>
  <si>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</si>
  <si>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</si>
  <si>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</si>
  <si>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</si>
  <si>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</si>
  <si>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</si>
  <si>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</si>
  <si>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</si>
  <si>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</si>
  <si>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</si>
  <si>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</si>
  <si>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</si>
  <si>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</si>
  <si>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</si>
  <si>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</si>
  <si>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</si>
  <si>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</si>
  <si>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</si>
  <si>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</si>
  <si>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</si>
  <si>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</si>
  <si>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</si>
  <si>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</si>
  <si>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</si>
  <si>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</si>
  <si>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</si>
  <si>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</si>
  <si>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</si>
  <si>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</si>
  <si>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</si>
  <si>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</si>
  <si>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</si>
  <si>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</si>
  <si>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</si>
  <si>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</si>
  <si>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</si>
  <si>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</si>
  <si>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</si>
  <si>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</si>
  <si>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</si>
  <si>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</si>
  <si>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</si>
  <si>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</si>
  <si>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</si>
  <si>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</si>
  <si>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</si>
  <si>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</si>
  <si>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</si>
  <si>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</si>
  <si>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</si>
  <si>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</si>
  <si>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</si>
  <si>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</si>
  <si>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</si>
  <si>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</si>
  <si>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</si>
  <si>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</si>
  <si>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</si>
  <si>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</si>
  <si>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</si>
  <si>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</si>
  <si>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</si>
  <si>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</si>
  <si>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</si>
  <si>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</si>
  <si>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</si>
  <si>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</si>
  <si>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</si>
  <si>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</si>
  <si>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</si>
  <si>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</si>
  <si>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</si>
  <si>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</si>
  <si>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</si>
  <si>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</si>
  <si>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</si>
  <si>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</si>
  <si>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</si>
  <si>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</si>
  <si>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</si>
  <si>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</si>
  <si>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</si>
  <si>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</si>
  <si>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</si>
  <si>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</si>
  <si>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</si>
  <si>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</si>
  <si>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</si>
  <si>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</si>
  <si>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</si>
  <si>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</si>
  <si>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</si>
  <si>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</si>
  <si>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</si>
  <si>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</si>
  <si>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</si>
  <si>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</si>
  <si>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</si>
  <si>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</si>
  <si>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</si>
  <si>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</si>
  <si>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</si>
  <si>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</si>
  <si>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</si>
  <si>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</si>
  <si>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</si>
  <si>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</si>
  <si>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</si>
  <si>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</si>
  <si>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</si>
  <si>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</si>
  <si>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</si>
  <si>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</si>
  <si>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</si>
  <si>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</si>
  <si>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</si>
  <si>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</si>
  <si>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</si>
  <si>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</si>
  <si>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</si>
  <si>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</si>
  <si>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</si>
  <si>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</si>
  <si>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</si>
  <si>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</si>
  <si>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</si>
  <si>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</si>
  <si>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</si>
  <si>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</si>
  <si>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</si>
  <si>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</si>
  <si>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</si>
  <si>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</si>
  <si>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</si>
  <si>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</si>
  <si>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</si>
  <si>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</si>
  <si>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</si>
  <si>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</si>
  <si>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</si>
  <si>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</si>
  <si>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</si>
  <si>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</si>
  <si>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</si>
  <si>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</si>
  <si>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</si>
  <si>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</si>
  <si>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</si>
  <si>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</si>
  <si>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</si>
  <si>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</si>
  <si>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</si>
  <si>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</si>
  <si>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</si>
  <si>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</si>
  <si>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</si>
  <si>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</si>
  <si>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</si>
  <si>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</si>
  <si>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</si>
  <si>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</si>
  <si>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</si>
  <si>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</si>
  <si>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</si>
  <si>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</si>
  <si>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</si>
  <si>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</si>
  <si>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</si>
  <si>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</si>
  <si>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</si>
  <si>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</si>
  <si>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</si>
  <si>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</si>
  <si>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</si>
  <si>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</si>
  <si>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</si>
  <si>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</si>
  <si>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</si>
  <si>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</si>
  <si>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</si>
  <si>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</si>
  <si>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</si>
  <si>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</si>
  <si>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</si>
  <si>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</si>
  <si>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</si>
  <si>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</si>
  <si>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</si>
  <si>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</si>
  <si>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</si>
  <si>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</si>
  <si>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</si>
  <si>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</si>
  <si>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</si>
  <si>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</si>
  <si>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</si>
  <si>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</si>
  <si>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</si>
  <si>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</si>
  <si>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</si>
  <si>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</si>
  <si>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</si>
  <si>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</si>
  <si>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</si>
  <si>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</si>
  <si>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</si>
  <si>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</si>
  <si>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</si>
  <si>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</si>
  <si>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</si>
  <si>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</si>
  <si>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</si>
  <si>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</si>
  <si>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</si>
  <si>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</si>
  <si>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</si>
  <si>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</si>
  <si>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</si>
  <si>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</si>
  <si>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</si>
  <si>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</si>
  <si>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</si>
  <si>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</si>
  <si>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</si>
  <si>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</si>
  <si>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</si>
  <si>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</si>
  <si>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</si>
  <si>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</si>
  <si>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</si>
  <si>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</si>
  <si>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</si>
  <si>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</si>
  <si>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</si>
  <si>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</si>
  <si>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</si>
  <si>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</si>
  <si>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</si>
  <si>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</si>
  <si>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</si>
  <si>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</si>
  <si>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</si>
  <si>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</si>
  <si>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</si>
  <si>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</si>
  <si>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</si>
  <si>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</si>
  <si>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</si>
  <si>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</si>
  <si>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</si>
  <si>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</si>
  <si>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</si>
  <si>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</si>
  <si>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</si>
  <si>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</si>
  <si>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</si>
  <si>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</si>
  <si>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</si>
  <si>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</si>
  <si>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</si>
  <si>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</si>
  <si>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</si>
  <si>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</si>
  <si>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</si>
  <si>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</si>
  <si>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</si>
  <si>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</si>
  <si>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</si>
  <si>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</si>
  <si>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</si>
  <si>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</si>
  <si>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</si>
  <si>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</si>
  <si>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</si>
  <si>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</si>
  <si>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</si>
  <si>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</si>
  <si>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</si>
  <si>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</si>
  <si>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</si>
  <si>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</si>
  <si>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</si>
  <si>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</si>
  <si>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</si>
  <si>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</si>
  <si>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</si>
  <si>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</si>
  <si>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</si>
  <si>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</si>
  <si>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</si>
  <si>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</si>
  <si>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</si>
  <si>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</si>
  <si>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</si>
  <si>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</si>
  <si>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</si>
  <si>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</si>
  <si>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</si>
  <si>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</si>
  <si>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</si>
  <si>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</si>
  <si>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</si>
  <si>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</si>
  <si>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</si>
  <si>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</si>
  <si>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</si>
  <si>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</si>
  <si>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</si>
  <si>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</si>
  <si>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</si>
  <si>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</si>
  <si>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</si>
  <si>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</si>
  <si>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</si>
  <si>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</si>
  <si>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</si>
  <si>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</si>
  <si>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</si>
  <si>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</si>
  <si>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</si>
  <si>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</si>
  <si>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</si>
  <si>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</si>
  <si>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</si>
  <si>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</si>
  <si>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</si>
  <si>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</si>
  <si>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</si>
  <si>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</si>
  <si>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</si>
  <si>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</si>
  <si>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</si>
  <si>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</si>
  <si>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</si>
  <si>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</si>
  <si>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</si>
  <si>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</si>
  <si>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</si>
  <si>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</si>
  <si>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</si>
  <si>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</si>
  <si>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</si>
  <si>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</si>
  <si>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</si>
  <si>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</si>
  <si>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</si>
  <si>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</si>
  <si>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</si>
  <si>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</si>
  <si>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</si>
  <si>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</si>
  <si>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</si>
  <si>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</si>
  <si>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</si>
  <si>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</si>
  <si>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</si>
  <si>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</si>
  <si>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</si>
  <si>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</si>
  <si>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</si>
  <si>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</si>
  <si>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</si>
  <si>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</si>
  <si>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</si>
  <si>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</si>
  <si>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</si>
  <si>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</si>
  <si>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</si>
  <si>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</si>
  <si>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</si>
  <si>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</si>
  <si>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</si>
  <si>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</si>
  <si>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</si>
  <si>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</si>
  <si>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</si>
  <si>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</si>
  <si>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</si>
  <si>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</si>
  <si>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</si>
  <si>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</si>
  <si>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</si>
  <si>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</si>
  <si>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</si>
  <si>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</si>
  <si>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</si>
  <si>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</si>
  <si>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</si>
  <si>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</si>
  <si>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</si>
  <si>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</si>
  <si>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</si>
  <si>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</si>
  <si>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</si>
  <si>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</si>
  <si>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</si>
  <si>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</si>
  <si>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</si>
  <si>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</si>
  <si>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</si>
  <si>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</si>
  <si>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</si>
  <si>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</si>
  <si>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</si>
  <si>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</si>
  <si>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</si>
  <si>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</si>
  <si>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</si>
  <si>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</si>
  <si>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</si>
  <si>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</si>
  <si>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</si>
  <si>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</si>
  <si>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</si>
  <si>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</si>
  <si>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</si>
  <si>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</si>
  <si>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</si>
  <si>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</si>
  <si>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</si>
  <si>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</si>
  <si>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</si>
  <si>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</si>
  <si>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</si>
  <si>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</si>
  <si>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</si>
  <si>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</si>
  <si>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</si>
  <si>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</si>
  <si>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</si>
  <si>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</si>
  <si>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</si>
  <si>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</si>
  <si>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</si>
  <si>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</si>
  <si>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</si>
  <si>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</si>
  <si>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</si>
  <si>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</si>
  <si>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</si>
  <si>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</si>
  <si>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</si>
  <si>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</si>
  <si>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</si>
  <si>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</si>
  <si>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</si>
  <si>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</si>
  <si>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</si>
  <si>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</si>
  <si>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</si>
  <si>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</si>
  <si>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</si>
  <si>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</si>
  <si>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</si>
  <si>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</si>
  <si>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</si>
  <si>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</si>
  <si>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</si>
  <si>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</si>
  <si>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</si>
  <si>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</si>
  <si>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</si>
  <si>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</si>
  <si>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</si>
  <si>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</si>
  <si>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</si>
  <si>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</si>
  <si>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</si>
  <si>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</si>
  <si>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</si>
  <si>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</si>
  <si>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</si>
  <si>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</si>
  <si>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</si>
  <si>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</si>
  <si>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</si>
  <si>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</si>
  <si>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</si>
  <si>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</si>
  <si>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</si>
  <si>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</si>
  <si>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</si>
  <si>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</si>
  <si>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</si>
  <si>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</si>
  <si>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</si>
  <si>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</si>
  <si>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</si>
  <si>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</si>
  <si>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</si>
  <si>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</si>
  <si>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</si>
  <si>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</si>
  <si>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</si>
  <si>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</si>
  <si>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</si>
  <si>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</si>
  <si>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</si>
  <si>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</si>
  <si>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</si>
  <si>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</si>
  <si>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</si>
  <si>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</si>
  <si>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</si>
  <si>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</si>
  <si>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</si>
  <si>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</si>
  <si>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</si>
  <si>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</si>
  <si>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</si>
  <si>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</si>
  <si>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</si>
  <si>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</si>
  <si>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</si>
  <si>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</si>
  <si>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</si>
  <si>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</si>
  <si>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</si>
  <si>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</si>
  <si>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</si>
  <si>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</si>
  <si>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</si>
  <si>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</si>
  <si>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</si>
  <si>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</si>
  <si>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</si>
  <si>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</si>
  <si>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</si>
  <si>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</si>
  <si>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</si>
  <si>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</si>
  <si>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</si>
  <si>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</si>
  <si>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</si>
  <si>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</si>
  <si>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</si>
  <si>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</si>
  <si>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</si>
  <si>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</si>
  <si>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</si>
  <si>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</si>
  <si>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</si>
  <si>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</si>
  <si>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</si>
  <si>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</si>
  <si>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</si>
  <si>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</si>
  <si>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</si>
  <si>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</si>
  <si>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</si>
  <si>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</si>
  <si>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</si>
  <si>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</si>
  <si>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</si>
  <si>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</si>
  <si>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</si>
  <si>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</si>
  <si>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</si>
  <si>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</si>
  <si>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</si>
  <si>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</si>
  <si>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</si>
  <si>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</si>
  <si>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</si>
  <si>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</si>
  <si>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</si>
  <si>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</si>
  <si>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</si>
  <si>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</si>
  <si>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</si>
  <si>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</si>
  <si>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</si>
  <si>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</si>
  <si>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</si>
  <si>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</si>
  <si>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</si>
  <si>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</si>
  <si>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</si>
  <si>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</si>
  <si>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</si>
  <si>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</si>
  <si>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</si>
  <si>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</si>
  <si>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</si>
  <si>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</si>
  <si>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</si>
  <si>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</si>
  <si>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</si>
  <si>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</si>
  <si>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</si>
  <si>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</si>
  <si>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</si>
  <si>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</si>
  <si>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</si>
  <si>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</si>
  <si>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</si>
  <si>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</si>
  <si>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</si>
  <si>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</si>
  <si>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</si>
  <si>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</si>
  <si>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</si>
  <si>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</si>
  <si>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</si>
  <si>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</si>
  <si>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</si>
  <si>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</si>
  <si>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</si>
  <si>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</si>
  <si>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</si>
  <si>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</si>
  <si>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</si>
  <si>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</si>
  <si>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</si>
  <si>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</si>
  <si>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</si>
  <si>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</si>
  <si>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</si>
  <si>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</si>
  <si>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</si>
  <si>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</si>
  <si>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</si>
  <si>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</si>
  <si>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</si>
  <si>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</si>
  <si>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</si>
  <si>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</si>
  <si>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</si>
  <si>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</si>
  <si>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</si>
  <si>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</si>
  <si>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</si>
  <si>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</si>
  <si>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</si>
  <si>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</si>
  <si>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</si>
  <si>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</si>
  <si>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</si>
  <si>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</si>
  <si>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</si>
  <si>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</si>
  <si>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</si>
  <si>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</si>
  <si>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</si>
  <si>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</si>
  <si>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</si>
  <si>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</si>
  <si>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</si>
  <si>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</si>
  <si>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</si>
  <si>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</si>
  <si>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</si>
  <si>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</si>
  <si>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</si>
  <si>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</si>
  <si>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</si>
  <si>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</si>
  <si>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</si>
  <si>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</si>
  <si>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</si>
  <si>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</si>
  <si>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</si>
  <si>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</si>
  <si>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</si>
  <si>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</si>
  <si>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</si>
  <si>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</si>
  <si>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</si>
  <si>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</si>
  <si>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</si>
  <si>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</si>
  <si>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</si>
  <si>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</si>
  <si>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</si>
  <si>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</si>
  <si>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</si>
  <si>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</si>
  <si>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</si>
  <si>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</si>
  <si>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</si>
  <si>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</si>
  <si>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</si>
  <si>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</si>
  <si>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</si>
  <si>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</si>
  <si>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</si>
  <si>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</si>
  <si>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</si>
  <si>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</si>
  <si>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</si>
  <si>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</si>
  <si>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</si>
  <si>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</si>
  <si>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</si>
  <si>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</si>
  <si>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</si>
  <si>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</si>
  <si>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</si>
  <si>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</si>
  <si>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</si>
  <si>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</si>
  <si>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</si>
  <si>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</si>
  <si>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</si>
  <si>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</si>
  <si>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</si>
  <si>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</si>
  <si>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</si>
  <si>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</si>
  <si>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</si>
  <si>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</si>
  <si>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</si>
  <si>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</si>
  <si>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</si>
  <si>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</si>
  <si>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</si>
  <si>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</si>
  <si>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</si>
  <si>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</si>
  <si>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</si>
  <si>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</si>
  <si>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</si>
  <si>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</si>
  <si>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</si>
  <si>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</si>
  <si>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</si>
  <si>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</si>
  <si>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</si>
  <si>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</si>
  <si>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</si>
  <si>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</si>
  <si>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</si>
  <si>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</si>
  <si>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</si>
  <si>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</si>
  <si>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</si>
  <si>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</si>
  <si>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</si>
  <si>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</si>
  <si>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</si>
  <si>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</si>
  <si>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</si>
  <si>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</si>
  <si>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</si>
  <si>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</si>
  <si>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</si>
  <si>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</si>
  <si>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</si>
  <si>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</si>
  <si>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</si>
  <si>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</si>
  <si>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</si>
  <si>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</si>
  <si>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</si>
  <si>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</si>
  <si>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</si>
  <si>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</si>
  <si>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</si>
  <si>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</si>
  <si>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</si>
  <si>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</si>
  <si>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</si>
  <si>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</si>
  <si>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</si>
  <si>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</si>
  <si>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</si>
  <si>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</si>
  <si>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</si>
  <si>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</si>
  <si>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</si>
  <si>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</si>
  <si>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</si>
  <si>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</si>
  <si>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</si>
  <si>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</si>
  <si>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</si>
  <si>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</si>
  <si>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</si>
  <si>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</si>
  <si>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</si>
  <si>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</si>
  <si>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</si>
  <si>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</si>
  <si>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</si>
  <si>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</si>
  <si>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</si>
  <si>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</si>
  <si>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</si>
  <si>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</si>
  <si>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</si>
  <si>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</si>
  <si>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</si>
  <si>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</si>
  <si>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</si>
  <si>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</si>
  <si>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</si>
  <si>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</si>
  <si>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</si>
  <si>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</si>
  <si>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</si>
  <si>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</si>
  <si>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</si>
  <si>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</si>
  <si>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</si>
  <si>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</si>
  <si>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</si>
  <si>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</si>
  <si>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</si>
  <si>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</si>
  <si>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</si>
  <si>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</si>
  <si>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</si>
  <si>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</si>
  <si>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</si>
  <si>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</si>
  <si>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</si>
  <si>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</si>
  <si>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</si>
  <si>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</si>
  <si>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</si>
  <si>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</si>
  <si>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</si>
  <si>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</si>
  <si>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</si>
  <si>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</si>
  <si>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</si>
  <si>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</si>
  <si>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</si>
  <si>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</si>
  <si>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</si>
  <si>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</si>
  <si>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</si>
  <si>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</si>
  <si>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</si>
  <si>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</si>
  <si>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</si>
  <si>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</si>
  <si>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</si>
  <si>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</si>
  <si>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</si>
  <si>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</si>
  <si>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</si>
  <si>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</si>
  <si>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</si>
  <si>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</si>
  <si>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</si>
  <si>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</si>
  <si>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</si>
  <si>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</si>
  <si>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</si>
  <si>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</si>
  <si>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</si>
  <si>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</si>
  <si>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</si>
  <si>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</si>
  <si>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</si>
  <si>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</si>
  <si>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</si>
  <si>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</si>
  <si>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</si>
  <si>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</si>
  <si>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</si>
  <si>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</si>
  <si>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</si>
  <si>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</si>
  <si>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</si>
  <si>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</si>
  <si>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</si>
  <si>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</si>
  <si>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</si>
  <si>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</si>
  <si>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</si>
  <si>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</si>
  <si>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</si>
  <si>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</si>
  <si>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</si>
  <si>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</si>
  <si>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</si>
  <si>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</si>
  <si>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</si>
  <si>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</si>
  <si>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</si>
  <si>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</si>
  <si>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</si>
  <si>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</si>
  <si>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</si>
  <si>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</si>
  <si>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</si>
  <si>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</si>
  <si>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</si>
  <si>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</si>
  <si>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</si>
  <si>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</si>
  <si>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</si>
  <si>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</si>
  <si>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</si>
  <si>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</si>
  <si>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</si>
  <si>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</si>
  <si>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</si>
  <si>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</si>
  <si>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</si>
  <si>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</si>
  <si>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</si>
  <si>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</si>
  <si>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</si>
  <si>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</si>
  <si>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</si>
  <si>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</si>
  <si>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</si>
  <si>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</si>
  <si>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</si>
  <si>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</si>
  <si>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</si>
  <si>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</si>
  <si>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</si>
  <si>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</si>
  <si>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</si>
  <si>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</si>
  <si>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</si>
  <si>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</si>
  <si>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</si>
  <si>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</si>
  <si>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</si>
  <si>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</si>
  <si>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</si>
  <si>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</si>
  <si>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</si>
  <si>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</si>
  <si>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</si>
  <si>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</si>
  <si>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</si>
  <si>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</si>
  <si>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</si>
  <si>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</si>
  <si>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</si>
  <si>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</si>
  <si>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</si>
  <si>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</si>
  <si>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</si>
  <si>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</si>
  <si>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</si>
  <si>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</si>
  <si>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</si>
  <si>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</si>
  <si>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</si>
  <si>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</si>
  <si>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</si>
  <si>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</si>
  <si>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</si>
  <si>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</si>
  <si>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</si>
  <si>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</si>
  <si>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</si>
  <si>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</si>
  <si>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</si>
  <si>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</si>
  <si>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</si>
  <si>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</si>
  <si>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</si>
  <si>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</si>
  <si>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</si>
  <si>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</si>
  <si>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</si>
  <si>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</si>
  <si>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</si>
  <si>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</si>
  <si>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</si>
  <si>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</si>
  <si>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</si>
  <si>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</si>
  <si>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</si>
  <si>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</si>
  <si>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</si>
  <si>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</si>
  <si>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</si>
  <si>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</si>
  <si>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</si>
  <si>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</si>
  <si>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</si>
  <si>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</si>
  <si>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</si>
  <si>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</si>
  <si>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</si>
  <si>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</si>
  <si>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</si>
  <si>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</si>
  <si>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</si>
  <si>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</si>
  <si>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</si>
  <si>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</si>
  <si>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</si>
  <si>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</si>
  <si>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</si>
  <si>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</si>
  <si>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</si>
  <si>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</si>
  <si>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</si>
  <si>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</si>
  <si>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</si>
  <si>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</si>
  <si>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</si>
  <si>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</si>
  <si>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</si>
  <si>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</si>
  <si>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</si>
  <si>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</si>
  <si>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</si>
  <si>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</si>
  <si>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</si>
  <si>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</si>
  <si>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</si>
  <si>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</si>
  <si>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</si>
  <si>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</si>
  <si>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</si>
  <si>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</si>
  <si>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</si>
  <si>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</si>
  <si>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</si>
  <si>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</si>
  <si>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</si>
  <si>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</si>
  <si>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</si>
  <si>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</si>
  <si>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</si>
  <si>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</si>
  <si>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</si>
  <si>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</si>
  <si>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</si>
  <si>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</si>
  <si>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</si>
  <si>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</si>
  <si>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</si>
  <si>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</si>
  <si>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</si>
  <si>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</si>
  <si>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</si>
  <si>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</si>
  <si>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</si>
  <si>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</si>
  <si>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</si>
  <si>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</si>
  <si>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</si>
  <si>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</si>
  <si>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</si>
  <si>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</si>
  <si>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</si>
  <si>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</si>
  <si>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</si>
  <si>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</si>
  <si>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</si>
  <si>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</si>
  <si>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</si>
  <si>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</si>
  <si>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</si>
  <si>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</si>
  <si>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</si>
  <si>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</si>
  <si>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</si>
  <si>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</si>
  <si>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</si>
  <si>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</si>
  <si>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</si>
  <si>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</si>
  <si>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</si>
  <si>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</si>
  <si>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</si>
  <si>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</si>
  <si>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</si>
  <si>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</si>
  <si>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</si>
  <si>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</si>
  <si>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</si>
  <si>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</si>
  <si>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</si>
  <si>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</si>
  <si>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</si>
  <si>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</si>
  <si>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</si>
  <si>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</si>
  <si>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</si>
  <si>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</si>
  <si>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</si>
  <si>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</si>
  <si>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</si>
  <si>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</si>
  <si>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</si>
  <si>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</si>
  <si>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</si>
  <si>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</si>
  <si>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</si>
  <si>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</si>
  <si>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</si>
  <si>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</si>
  <si>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</si>
  <si>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</si>
  <si>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</si>
  <si>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</si>
  <si>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</si>
  <si>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</si>
  <si>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</si>
  <si>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</si>
  <si>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</si>
  <si>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</si>
  <si>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</si>
  <si>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</si>
  <si>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</si>
  <si>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</si>
  <si>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</si>
  <si>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</si>
  <si>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</si>
  <si>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</si>
  <si>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</si>
  <si>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</si>
  <si>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</si>
  <si>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</si>
  <si>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</si>
  <si>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</si>
  <si>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</si>
  <si>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</si>
  <si>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</si>
  <si>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</si>
  <si>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</si>
  <si>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</si>
  <si>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</si>
  <si>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</si>
  <si>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</si>
  <si>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</si>
  <si>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</si>
  <si>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</si>
  <si>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</si>
  <si>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</si>
  <si>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</si>
  <si>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</si>
  <si>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</si>
  <si>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</si>
  <si>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</si>
  <si>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</si>
  <si>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</si>
  <si>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</si>
  <si>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</si>
  <si>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</si>
  <si>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</si>
  <si>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</si>
  <si>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</si>
  <si>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</si>
  <si>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</si>
  <si>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</si>
  <si>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</si>
  <si>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</si>
  <si>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</si>
  <si>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</si>
  <si>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</si>
  <si>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</si>
  <si>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</si>
  <si>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</si>
  <si>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</si>
  <si>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</si>
  <si>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</si>
  <si>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</si>
  <si>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</si>
  <si>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</si>
  <si>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</si>
  <si>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</si>
  <si>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</si>
  <si>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</si>
  <si>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</si>
  <si>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</si>
  <si>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</si>
  <si>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</si>
  <si>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</si>
  <si>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</si>
  <si>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</si>
  <si>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</si>
  <si>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</si>
  <si>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</si>
  <si>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</si>
  <si>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</si>
  <si>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</si>
  <si>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</si>
  <si>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</si>
  <si>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</si>
  <si>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</si>
  <si>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</si>
  <si>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</si>
  <si>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</si>
  <si>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</si>
  <si>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</si>
  <si>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</si>
  <si>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</si>
  <si>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</si>
  <si>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</si>
  <si>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</si>
  <si>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</si>
  <si>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</si>
  <si>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</si>
  <si>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</si>
  <si>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</si>
  <si>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</si>
  <si>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</si>
  <si>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</si>
  <si>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</si>
  <si>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</si>
  <si>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</si>
  <si>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</si>
  <si>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</si>
  <si>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</si>
  <si>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</si>
  <si>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</si>
  <si>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</si>
  <si>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</si>
  <si>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</si>
  <si>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</si>
  <si>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</si>
  <si>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</si>
  <si>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</si>
  <si>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</si>
  <si>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</si>
  <si>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</si>
  <si>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</si>
  <si>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</si>
  <si>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</si>
  <si>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</si>
  <si>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</si>
  <si>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</si>
  <si>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</si>
  <si>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</si>
  <si>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</si>
  <si>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</si>
  <si>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</si>
  <si>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</si>
  <si>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</si>
  <si>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</si>
  <si>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</si>
  <si>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</si>
  <si>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</si>
  <si>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</si>
  <si>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</si>
  <si>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</si>
  <si>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</si>
  <si>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</si>
  <si>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</si>
  <si>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</si>
  <si>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</si>
  <si>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</si>
  <si>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</si>
  <si>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</si>
  <si>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</si>
  <si>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</si>
  <si>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</si>
  <si>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</si>
  <si>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</si>
  <si>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</si>
  <si>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</si>
  <si>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</si>
  <si>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</si>
  <si>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</si>
  <si>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</si>
  <si>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</si>
  <si>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</si>
  <si>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</si>
  <si>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</si>
  <si>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</si>
  <si>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</si>
  <si>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</si>
  <si>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</si>
  <si>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</si>
  <si>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</si>
  <si>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</si>
  <si>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</si>
  <si>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</si>
  <si>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</si>
  <si>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</si>
  <si>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</si>
  <si>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</si>
  <si>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</si>
  <si>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</si>
  <si>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</si>
  <si>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</si>
  <si>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</si>
  <si>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</si>
  <si>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</si>
  <si>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</si>
  <si>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</si>
  <si>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</si>
  <si>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</si>
  <si>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</si>
  <si>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</si>
  <si>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</si>
  <si>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</si>
  <si>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</si>
  <si>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</si>
  <si>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</si>
  <si>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</si>
  <si>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</si>
  <si>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</si>
  <si>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</si>
  <si>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</si>
  <si>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</si>
  <si>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</si>
  <si>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</si>
  <si>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</si>
  <si>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</si>
  <si>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</si>
  <si>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</si>
  <si>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</si>
  <si>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</si>
  <si>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</si>
  <si>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</si>
  <si>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</si>
  <si>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</si>
  <si>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</si>
  <si>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</si>
  <si>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</si>
  <si>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</si>
  <si>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</si>
  <si>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</si>
  <si>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</si>
  <si>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</si>
  <si>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</si>
  <si>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</si>
  <si>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</si>
  <si>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</si>
  <si>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</si>
  <si>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</si>
  <si>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</si>
  <si>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</si>
  <si>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</si>
  <si>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</si>
  <si>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</si>
  <si>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</si>
  <si>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</si>
  <si>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</si>
  <si>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</si>
  <si>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</si>
  <si>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</si>
  <si>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</si>
  <si>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</si>
  <si>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</si>
  <si>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</si>
  <si>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</si>
  <si>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</si>
  <si>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</si>
  <si>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</si>
  <si>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</si>
  <si>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</si>
  <si>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</si>
  <si>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</si>
  <si>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</si>
  <si>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</si>
  <si>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</si>
  <si>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</si>
  <si>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</si>
  <si>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</si>
  <si>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</si>
  <si>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</si>
  <si>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</si>
  <si>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</si>
  <si>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</si>
  <si>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</si>
  <si>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</si>
  <si>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</si>
  <si>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</si>
  <si>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</si>
  <si>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</si>
  <si>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</si>
  <si>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</si>
  <si>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</si>
  <si>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</si>
  <si>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</si>
  <si>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</si>
  <si>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</si>
  <si>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</si>
  <si>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</si>
  <si>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</si>
  <si>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</si>
  <si>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</si>
  <si>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</si>
  <si>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</si>
  <si>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</si>
  <si>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</si>
  <si>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</si>
  <si>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</si>
  <si>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</si>
  <si>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</si>
  <si>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</si>
  <si>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</si>
  <si>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</si>
  <si>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</si>
  <si>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</si>
  <si>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</si>
  <si>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</si>
  <si>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</si>
  <si>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</si>
  <si>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</si>
  <si>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</si>
  <si>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</si>
  <si>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</si>
  <si>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</si>
  <si>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</si>
  <si>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</si>
  <si>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</si>
  <si>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</si>
  <si>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</si>
  <si>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</si>
  <si>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</si>
  <si>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</si>
  <si>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</si>
  <si>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</si>
  <si>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</si>
  <si>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</si>
  <si>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</si>
  <si>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</si>
  <si>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</si>
  <si>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</si>
  <si>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</si>
  <si>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</si>
  <si>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</si>
  <si>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</si>
  <si>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</si>
  <si>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</si>
  <si>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</si>
  <si>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</si>
  <si>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</si>
  <si>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</si>
  <si>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</si>
  <si>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</si>
  <si>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</si>
  <si>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</si>
  <si>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</si>
  <si>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</si>
  <si>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</si>
  <si>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</si>
  <si>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</si>
  <si>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</si>
  <si>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</si>
  <si>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</si>
  <si>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</si>
  <si>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</si>
  <si>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</si>
  <si>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</si>
  <si>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</si>
  <si>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</si>
  <si>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</si>
  <si>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</si>
  <si>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</si>
  <si>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</si>
  <si>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</si>
  <si>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</si>
  <si>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</si>
  <si>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</si>
  <si>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</si>
  <si>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</si>
  <si>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</si>
  <si>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</si>
  <si>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</si>
  <si>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</si>
  <si>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</si>
  <si>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</si>
  <si>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</si>
  <si>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</si>
  <si>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</si>
  <si>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</si>
  <si>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</si>
  <si>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</si>
  <si>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</si>
  <si>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</si>
  <si>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</si>
  <si>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</si>
  <si>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</si>
  <si>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</si>
  <si>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</si>
  <si>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</si>
  <si>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</si>
  <si>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</si>
  <si>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</si>
  <si>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</si>
  <si>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</si>
  <si>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</si>
  <si>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</si>
  <si>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</si>
  <si>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</si>
  <si>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</si>
  <si>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</si>
  <si>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</si>
  <si>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</si>
  <si>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</si>
  <si>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</si>
  <si>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</si>
  <si>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</si>
  <si>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</si>
  <si>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</si>
  <si>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</si>
  <si>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</si>
  <si>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</si>
  <si>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</si>
  <si>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</si>
  <si>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</si>
  <si>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</si>
  <si>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</si>
  <si>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</si>
  <si>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</si>
  <si>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</si>
  <si>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</si>
  <si>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</si>
  <si>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</si>
  <si>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</si>
  <si>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</si>
  <si>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</si>
  <si>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</si>
  <si>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</si>
  <si>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</si>
  <si>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</si>
  <si>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</si>
  <si>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</si>
  <si>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</si>
  <si>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</si>
  <si>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</si>
  <si>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</si>
  <si>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</si>
  <si>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</si>
  <si>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</si>
  <si>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</si>
  <si>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</si>
  <si>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</si>
  <si>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</si>
  <si>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</si>
  <si>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</si>
  <si>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</si>
  <si>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</si>
  <si>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</si>
  <si>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</si>
  <si>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</si>
  <si>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</si>
  <si>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</si>
  <si>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</si>
  <si>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</si>
  <si>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</si>
  <si>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</si>
  <si>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</si>
  <si>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</si>
  <si>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</si>
  <si>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</si>
  <si>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</si>
  <si>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</si>
  <si>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</si>
  <si>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</si>
  <si>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</si>
  <si>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</si>
  <si>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</si>
  <si>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</si>
  <si>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</si>
  <si>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</si>
  <si>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</si>
  <si>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</si>
  <si>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</si>
  <si>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</si>
  <si>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</si>
  <si>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</si>
  <si>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</si>
  <si>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</si>
  <si>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</si>
  <si>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</si>
  <si>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</si>
  <si>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</si>
  <si>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</si>
  <si>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</si>
  <si>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</si>
  <si>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</si>
  <si>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</si>
  <si>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</si>
  <si>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</si>
  <si>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</si>
  <si>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</si>
  <si>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</si>
  <si>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</si>
  <si>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</si>
  <si>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</si>
  <si>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</si>
  <si>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</si>
  <si>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</si>
  <si>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</si>
  <si>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</si>
  <si>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</si>
  <si>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</si>
  <si>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</si>
  <si>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</si>
  <si>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</si>
  <si>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</si>
  <si>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</si>
  <si>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</si>
  <si>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</si>
  <si>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</si>
  <si>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</si>
  <si>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</si>
  <si>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</si>
  <si>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</si>
  <si>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</si>
  <si>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</si>
  <si>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</si>
  <si>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</si>
  <si>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</si>
  <si>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</si>
  <si>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</si>
  <si>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</si>
  <si>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</si>
  <si>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</si>
  <si>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</si>
  <si>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</si>
  <si>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</si>
  <si>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</si>
  <si>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</si>
  <si>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</si>
  <si>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</si>
  <si>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</si>
  <si>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</si>
  <si>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</si>
  <si>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</si>
  <si>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</si>
  <si>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</si>
  <si>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</si>
  <si>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</si>
  <si>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</si>
  <si>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</si>
  <si>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</si>
  <si>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</si>
  <si>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</si>
  <si>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</si>
  <si>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</si>
  <si>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</si>
  <si>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</si>
  <si>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</si>
  <si>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</si>
  <si>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</si>
  <si>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</si>
  <si>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</si>
  <si>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</si>
  <si>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</si>
  <si>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</si>
  <si>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</si>
  <si>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</si>
  <si>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</si>
  <si>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</si>
  <si>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</si>
  <si>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</si>
  <si>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</si>
  <si>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</si>
  <si>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</si>
  <si>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</si>
  <si>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</si>
  <si>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</si>
  <si>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</si>
  <si>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</si>
  <si>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</si>
  <si>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</si>
  <si>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</si>
  <si>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</si>
  <si>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</si>
  <si>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</si>
  <si>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</si>
  <si>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</si>
  <si>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</si>
  <si>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</si>
  <si>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</si>
  <si>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</si>
  <si>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</si>
  <si>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</si>
  <si>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</si>
  <si>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</si>
  <si>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</si>
  <si>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</si>
  <si>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</si>
  <si>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</si>
  <si>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</si>
  <si>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</si>
  <si>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</si>
  <si>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</si>
  <si>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</si>
  <si>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</si>
  <si>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</si>
  <si>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</si>
  <si>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</si>
  <si>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</si>
  <si>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</si>
  <si>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</si>
  <si>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</si>
  <si>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</si>
  <si>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</si>
  <si>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</si>
  <si>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</si>
  <si>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</si>
  <si>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</si>
  <si>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</si>
  <si>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</si>
  <si>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</si>
  <si>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</si>
  <si>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</si>
  <si>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</si>
  <si>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</si>
  <si>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</si>
  <si>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</si>
  <si>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</si>
  <si>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</si>
  <si>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</si>
  <si>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</si>
  <si>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</si>
  <si>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</si>
  <si>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</si>
  <si>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</si>
  <si>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</si>
  <si>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</si>
  <si>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</si>
  <si>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</si>
  <si>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</si>
  <si>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</si>
  <si>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</si>
  <si>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</si>
  <si>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</si>
  <si>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</si>
  <si>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</si>
  <si>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</si>
  <si>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</si>
  <si>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</si>
  <si>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</si>
  <si>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</si>
  <si>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</si>
  <si>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</si>
  <si>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</si>
  <si>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</si>
  <si>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</si>
  <si>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</si>
  <si>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</si>
  <si>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</si>
  <si>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</si>
  <si>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</si>
  <si>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</si>
  <si>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</si>
  <si>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</si>
  <si>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</si>
  <si>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</si>
  <si>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</si>
  <si>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</si>
  <si>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</si>
  <si>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</si>
  <si>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</si>
  <si>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</si>
  <si>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</si>
  <si>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</si>
  <si>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</si>
  <si>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</si>
  <si>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</si>
  <si>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</si>
  <si>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</si>
  <si>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</si>
  <si>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</si>
  <si>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</si>
  <si>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</si>
  <si>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</si>
  <si>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</si>
  <si>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</si>
  <si>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</si>
  <si>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</si>
  <si>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</si>
  <si>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</si>
  <si>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</si>
  <si>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</si>
  <si>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</si>
  <si>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</si>
  <si>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</si>
  <si>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</si>
  <si>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</si>
  <si>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</si>
  <si>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</si>
  <si>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</si>
  <si>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</si>
  <si>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</si>
  <si>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</si>
  <si>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</si>
  <si>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</si>
  <si>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</si>
  <si>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</si>
  <si>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</si>
  <si>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</si>
  <si>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</si>
  <si>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</si>
  <si>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</si>
  <si>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</si>
  <si>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</si>
  <si>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</si>
  <si>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</si>
  <si>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</si>
  <si>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</si>
  <si>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</si>
  <si>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</si>
  <si>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</si>
  <si>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</si>
  <si>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</si>
  <si>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</si>
  <si>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</si>
  <si>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</si>
  <si>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</si>
  <si>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</si>
  <si>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</si>
  <si>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</si>
  <si>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</si>
  <si>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</si>
  <si>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</si>
  <si>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</si>
  <si>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</si>
  <si>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</si>
  <si>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</si>
  <si>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</si>
  <si>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</si>
  <si>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</si>
  <si>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</si>
  <si>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</si>
  <si>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</si>
  <si>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</si>
  <si>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</si>
  <si>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</si>
  <si>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</si>
  <si>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</si>
  <si>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</si>
  <si>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</si>
  <si>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</si>
  <si>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</si>
  <si>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</si>
  <si>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</si>
  <si>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</si>
  <si>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</si>
  <si>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</si>
  <si>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</si>
  <si>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</si>
  <si>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</si>
  <si>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</si>
  <si>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</si>
  <si>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</si>
  <si>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</si>
  <si>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</si>
  <si>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</si>
  <si>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</si>
  <si>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</si>
  <si>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</si>
  <si>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</si>
  <si>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</si>
  <si>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</si>
  <si>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</si>
  <si>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</si>
  <si>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</si>
  <si>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</si>
  <si>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</si>
  <si>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</si>
  <si>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</si>
  <si>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</si>
  <si>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</si>
  <si>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</si>
  <si>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</si>
  <si>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</si>
  <si>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</si>
  <si>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</si>
  <si>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</si>
  <si>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</si>
  <si>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</si>
  <si>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</si>
  <si>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</si>
  <si>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</si>
  <si>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</si>
  <si>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</si>
  <si>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</si>
  <si>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</si>
  <si>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</si>
  <si>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</si>
  <si>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</si>
  <si>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</si>
  <si>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</si>
  <si>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</si>
  <si>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</si>
  <si>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</si>
  <si>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</si>
  <si>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</si>
  <si>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</si>
  <si>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</si>
  <si>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</si>
  <si>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</si>
  <si>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</si>
  <si>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</si>
  <si>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</si>
  <si>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</si>
  <si>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</si>
  <si>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</si>
  <si>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</si>
  <si>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</si>
  <si>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</si>
  <si>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</si>
  <si>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</si>
  <si>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</si>
  <si>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</si>
  <si>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</si>
  <si>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</si>
  <si>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</si>
  <si>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</si>
  <si>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</si>
  <si>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</si>
  <si>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</si>
  <si>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</si>
  <si>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</si>
  <si>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</si>
  <si>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</si>
  <si>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</si>
  <si>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</si>
  <si>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</si>
  <si>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</si>
  <si>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</si>
  <si>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</si>
  <si>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</si>
  <si>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</si>
  <si>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</si>
  <si>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</si>
  <si>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</si>
  <si>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</si>
  <si>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</si>
  <si>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</si>
  <si>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</si>
  <si>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</si>
  <si>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</si>
  <si>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</si>
  <si>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</si>
  <si>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</si>
  <si>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</si>
  <si>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</si>
  <si>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</si>
  <si>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</si>
  <si>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</si>
  <si>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</si>
  <si>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</si>
  <si>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</si>
  <si>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</si>
  <si>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</si>
  <si>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</si>
  <si>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</si>
  <si>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</si>
  <si>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</si>
  <si>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</si>
  <si>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</si>
  <si>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</si>
  <si>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</si>
  <si>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</si>
  <si>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</si>
  <si>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</si>
  <si>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</si>
  <si>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</si>
  <si>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</si>
  <si>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</si>
  <si>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</si>
  <si>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</si>
  <si>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</si>
  <si>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</si>
  <si>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</si>
  <si>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</si>
  <si>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</si>
  <si>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</si>
  <si>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</si>
  <si>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</si>
  <si>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</si>
  <si>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</si>
  <si>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</si>
  <si>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</si>
  <si>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</si>
  <si>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</si>
  <si>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</si>
  <si>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</si>
  <si>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</si>
  <si>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</si>
  <si>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</si>
  <si>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</si>
  <si>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</si>
  <si>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</si>
  <si>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</si>
  <si>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</si>
  <si>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</si>
  <si>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</si>
  <si>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</si>
  <si>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</si>
  <si>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</si>
  <si>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</si>
  <si>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</si>
  <si>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</si>
  <si>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</si>
  <si>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</si>
  <si>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</si>
  <si>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</si>
  <si>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</si>
  <si>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</si>
  <si>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</si>
  <si>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</si>
  <si>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</si>
  <si>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</si>
  <si>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</si>
  <si>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</si>
  <si>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</si>
  <si>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</si>
  <si>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</si>
  <si>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</si>
  <si>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</si>
  <si>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</si>
  <si>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</si>
  <si>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</si>
  <si>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</si>
  <si>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</si>
  <si>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</si>
  <si>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</si>
  <si>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</si>
  <si>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</si>
  <si>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</si>
  <si>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</si>
  <si>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</si>
  <si>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</si>
  <si>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</si>
  <si>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</si>
  <si>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</si>
  <si>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</si>
  <si>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</si>
  <si>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</si>
  <si>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</si>
  <si>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</si>
  <si>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</si>
  <si>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</si>
  <si>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</si>
  <si>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</si>
  <si>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</si>
  <si>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</si>
  <si>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</si>
  <si>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</si>
  <si>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</si>
  <si>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</si>
  <si>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</si>
  <si>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</si>
  <si>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</si>
  <si>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</si>
  <si>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</si>
  <si>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</si>
  <si>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</si>
  <si>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</si>
  <si>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</si>
  <si>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</si>
  <si>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</si>
  <si>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</si>
  <si>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</si>
  <si>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</si>
  <si>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</si>
  <si>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</si>
  <si>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</si>
  <si>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</si>
  <si>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</si>
  <si>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</si>
  <si>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</si>
  <si>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</si>
  <si>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</si>
  <si>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</si>
  <si>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</si>
  <si>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</si>
  <si>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</si>
  <si>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</si>
  <si>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</si>
  <si>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</si>
  <si>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</si>
  <si>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</si>
  <si>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</si>
  <si>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</si>
  <si>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</si>
  <si>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</si>
  <si>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</si>
  <si>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</si>
  <si>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</si>
  <si>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</si>
  <si>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</si>
  <si>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</si>
  <si>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</si>
  <si>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</si>
  <si>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</si>
  <si>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</si>
  <si>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</si>
  <si>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</si>
  <si>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</si>
  <si>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</si>
  <si>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</si>
  <si>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</si>
  <si>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</si>
  <si>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</si>
  <si>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</si>
  <si>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</si>
  <si>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</si>
  <si>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</si>
  <si>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</si>
  <si>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</si>
  <si>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</si>
  <si>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</si>
  <si>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</si>
  <si>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</si>
  <si>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</si>
  <si>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</si>
  <si>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</si>
  <si>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</si>
  <si>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</si>
  <si>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</si>
  <si>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</si>
  <si>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</si>
  <si>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</si>
  <si>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</si>
  <si>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</si>
  <si>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</si>
  <si>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</si>
  <si>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</si>
  <si>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</si>
  <si>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</si>
  <si>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</si>
  <si>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</si>
  <si>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</si>
  <si>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</si>
  <si>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</si>
  <si>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</si>
  <si>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</si>
  <si>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</si>
  <si>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</si>
  <si>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</si>
  <si>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</si>
  <si>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</si>
  <si>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</si>
  <si>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</si>
  <si>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</si>
  <si>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</si>
  <si>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</si>
  <si>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</si>
  <si>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</si>
  <si>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</si>
  <si>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</si>
  <si>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</si>
  <si>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</si>
  <si>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</si>
  <si>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</si>
  <si>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</si>
  <si>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</si>
  <si>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</si>
  <si>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</si>
  <si>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</si>
  <si>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</si>
  <si>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</si>
  <si>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</si>
  <si>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</si>
  <si>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</si>
  <si>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</si>
  <si>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</si>
  <si>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</si>
  <si>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</si>
  <si>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</si>
  <si>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</si>
  <si>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</si>
  <si>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</si>
  <si>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</si>
  <si>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</si>
  <si>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</si>
  <si>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</si>
  <si>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</si>
  <si>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</si>
  <si>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</si>
  <si>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</si>
  <si>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</si>
  <si>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</si>
  <si>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</si>
  <si>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</si>
  <si>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</si>
  <si>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</si>
  <si>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</si>
  <si>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</si>
  <si>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</si>
  <si>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</si>
  <si>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</si>
  <si>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</si>
  <si>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</si>
  <si>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</si>
  <si>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</si>
  <si>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</si>
  <si>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</si>
  <si>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</si>
  <si>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</si>
  <si>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</si>
  <si>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</si>
  <si>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</si>
  <si>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</si>
  <si>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</si>
  <si>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</si>
  <si>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</si>
  <si>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</si>
  <si>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</si>
  <si>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</si>
  <si>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</si>
  <si>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</si>
  <si>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</si>
  <si>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</si>
  <si>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</si>
  <si>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</si>
  <si>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</si>
  <si>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</si>
  <si>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</si>
  <si>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</si>
  <si>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</si>
  <si>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</si>
  <si>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</si>
  <si>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</si>
  <si>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</si>
  <si>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</si>
  <si>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</si>
  <si>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</si>
  <si>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</si>
  <si>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</si>
  <si>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</si>
  <si>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</si>
  <si>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</si>
  <si>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</si>
  <si>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</si>
  <si>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</si>
  <si>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</si>
  <si>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</si>
  <si>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</si>
  <si>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</si>
  <si>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</si>
  <si>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</si>
  <si>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</si>
  <si>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</si>
  <si>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</si>
  <si>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</si>
  <si>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</si>
  <si>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</si>
  <si>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</si>
  <si>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</si>
  <si>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</si>
  <si>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</si>
  <si>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</si>
  <si>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</si>
  <si>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</si>
  <si>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</si>
  <si>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</si>
  <si>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</si>
  <si>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</si>
  <si>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</si>
  <si>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</si>
  <si>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</si>
  <si>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</si>
  <si>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</si>
  <si>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</si>
  <si>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</si>
  <si>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</si>
  <si>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</si>
  <si>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</si>
  <si>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</si>
  <si>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</si>
  <si>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</si>
  <si>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</si>
  <si>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</si>
  <si>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</si>
  <si>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</si>
  <si>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</si>
  <si>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</si>
  <si>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</si>
  <si>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</si>
  <si>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</si>
  <si>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</si>
  <si>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</si>
  <si>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</si>
  <si>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</si>
  <si>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</si>
  <si>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</si>
  <si>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</si>
  <si>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</si>
  <si>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</si>
  <si>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</si>
  <si>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</si>
  <si>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</si>
  <si>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</si>
  <si>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</si>
  <si>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</si>
  <si>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</si>
  <si>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</si>
  <si>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</si>
  <si>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</si>
  <si>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</si>
  <si>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</si>
  <si>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</si>
  <si>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</si>
  <si>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</si>
  <si>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</si>
  <si>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</si>
  <si>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</si>
  <si>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</si>
  <si>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</si>
  <si>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</si>
  <si>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</si>
  <si>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</si>
  <si>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</si>
  <si>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</si>
  <si>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</si>
  <si>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</si>
  <si>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</si>
  <si>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</si>
  <si>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</si>
  <si>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</si>
  <si>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</si>
  <si>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</si>
  <si>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</si>
  <si>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</si>
  <si>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</si>
  <si>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</si>
  <si>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</si>
  <si>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</si>
  <si>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</si>
  <si>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</si>
  <si>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</si>
  <si>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</si>
  <si>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</si>
  <si>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</si>
  <si>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</si>
  <si>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</si>
  <si>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</si>
  <si>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</si>
  <si>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</si>
  <si>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</si>
  <si>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</si>
  <si>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</si>
  <si>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</si>
  <si>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</si>
  <si>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</si>
  <si>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</si>
  <si>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</si>
  <si>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</si>
  <si>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</si>
  <si>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</si>
  <si>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</si>
  <si>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</si>
  <si>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</si>
  <si>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</si>
  <si>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</si>
  <si>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</si>
  <si>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</si>
  <si>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</si>
  <si>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</si>
  <si>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</si>
  <si>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</si>
  <si>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</si>
  <si>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</si>
  <si>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</si>
  <si>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</si>
  <si>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</si>
  <si>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</si>
  <si>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</si>
  <si>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</si>
  <si>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</si>
  <si>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</si>
  <si>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</si>
  <si>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</si>
  <si>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</si>
  <si>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</si>
  <si>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</si>
  <si>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</si>
  <si>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</si>
  <si>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</si>
  <si>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</si>
  <si>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</si>
  <si>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</si>
  <si>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</si>
  <si>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</si>
  <si>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</si>
  <si>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</si>
  <si>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</si>
  <si>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</si>
  <si>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</si>
  <si>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</si>
  <si>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</si>
  <si>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</si>
  <si>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</si>
  <si>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</si>
  <si>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</si>
  <si>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</si>
  <si>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</si>
  <si>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</si>
  <si>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</si>
  <si>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</si>
  <si>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</si>
  <si>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</si>
  <si>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</si>
  <si>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</si>
  <si>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</si>
  <si>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</si>
  <si>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</si>
  <si>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</si>
  <si>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</si>
  <si>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</si>
  <si>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</si>
  <si>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</si>
  <si>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</si>
  <si>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</si>
  <si>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</si>
  <si>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</si>
  <si>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</si>
  <si>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</si>
  <si>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</si>
  <si>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</si>
  <si>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</si>
  <si>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</si>
  <si>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</si>
  <si>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</si>
  <si>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</si>
  <si>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</si>
  <si>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</si>
  <si>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</si>
  <si>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</si>
  <si>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</si>
  <si>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</si>
  <si>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</si>
  <si>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</si>
  <si>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</si>
  <si>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</si>
  <si>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</si>
  <si>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</si>
  <si>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</si>
  <si>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</si>
  <si>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</si>
  <si>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</si>
  <si>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</si>
  <si>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</si>
  <si>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</si>
  <si>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</si>
  <si>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</si>
  <si>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</si>
  <si>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</si>
  <si>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</si>
  <si>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</si>
  <si>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</si>
  <si>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</si>
  <si>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</si>
  <si>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</si>
  <si>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</si>
  <si>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</si>
  <si>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</si>
  <si>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</si>
  <si>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</si>
  <si>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</si>
  <si>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</si>
  <si>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</si>
  <si>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</si>
  <si>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</si>
  <si>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</si>
  <si>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</si>
  <si>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</si>
  <si>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</si>
  <si>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</si>
  <si>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</si>
  <si>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</si>
  <si>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</si>
  <si>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</si>
  <si>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</si>
  <si>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</si>
  <si>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</si>
  <si>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</si>
  <si>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</si>
  <si>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</si>
  <si>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</si>
  <si>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</si>
  <si>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</si>
  <si>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</si>
  <si>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</si>
  <si>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</si>
  <si>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</si>
  <si>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</si>
  <si>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</si>
  <si>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</si>
  <si>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</si>
  <si>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</si>
  <si>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</si>
  <si>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</si>
  <si>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</si>
  <si>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</si>
  <si>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</si>
  <si>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</si>
  <si>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</si>
  <si>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</si>
  <si>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</si>
  <si>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</si>
  <si>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</si>
  <si>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</si>
  <si>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</si>
  <si>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</si>
  <si>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</si>
  <si>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</si>
  <si>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</si>
  <si>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</si>
  <si>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</si>
  <si>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</si>
  <si>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</si>
  <si>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</si>
  <si>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</si>
  <si>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</si>
  <si>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</si>
  <si>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</si>
  <si>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</si>
  <si>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</si>
  <si>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</si>
  <si>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</si>
  <si>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</si>
  <si>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</si>
  <si>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</si>
  <si>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</si>
  <si>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</si>
  <si>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</si>
  <si>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</si>
  <si>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</si>
  <si>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</si>
  <si>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</si>
  <si>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</si>
  <si>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</si>
  <si>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</si>
  <si>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</si>
  <si>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</si>
  <si>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</si>
  <si>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</si>
  <si>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</si>
  <si>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</si>
  <si>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</si>
  <si>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</si>
  <si>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</si>
  <si>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</si>
  <si>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</si>
  <si>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</si>
  <si>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</si>
  <si>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</si>
  <si>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</si>
  <si>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</si>
  <si>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</si>
  <si>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</si>
  <si>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</si>
  <si>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</si>
  <si>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</si>
  <si>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</si>
  <si>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</si>
  <si>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</si>
  <si>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</si>
  <si>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</si>
  <si>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</si>
  <si>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</si>
  <si>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</si>
  <si>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</si>
  <si>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</si>
  <si>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</si>
  <si>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</si>
  <si>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</si>
  <si>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</si>
  <si>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</si>
  <si>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</si>
  <si>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</si>
  <si>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</si>
  <si>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</si>
  <si>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</si>
  <si>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</si>
  <si>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</si>
  <si>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</si>
  <si>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</si>
  <si>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</si>
  <si>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</si>
  <si>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</si>
  <si>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</si>
  <si>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</si>
  <si>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</si>
  <si>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</si>
  <si>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</si>
  <si>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</si>
  <si>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</si>
  <si>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</si>
  <si>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</si>
  <si>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</si>
  <si>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</si>
  <si>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</si>
  <si>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</si>
  <si>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</si>
  <si>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</si>
  <si>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</si>
  <si>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</si>
  <si>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</si>
  <si>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</si>
  <si>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</si>
  <si>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</si>
  <si>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</si>
  <si>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</si>
  <si>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</si>
  <si>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</si>
  <si>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</si>
  <si>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</si>
  <si>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</si>
  <si>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</si>
  <si>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</si>
  <si>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</si>
  <si>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</si>
  <si>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</si>
  <si>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</si>
  <si>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</si>
  <si>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</si>
  <si>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</si>
  <si>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</si>
  <si>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</si>
  <si>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</si>
  <si>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</si>
  <si>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</si>
  <si>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</si>
  <si>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</si>
  <si>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</si>
  <si>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</si>
  <si>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</si>
  <si>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</si>
  <si>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</si>
  <si>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</si>
  <si>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</si>
  <si>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</si>
  <si>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</si>
  <si>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</si>
  <si>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</si>
  <si>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</si>
  <si>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</si>
  <si>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</si>
  <si>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</si>
  <si>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</si>
  <si>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</si>
  <si>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</si>
  <si>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</si>
  <si>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</si>
  <si>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</si>
  <si>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</si>
  <si>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</si>
  <si>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</si>
  <si>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</si>
  <si>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</si>
  <si>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</si>
  <si>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</si>
  <si>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</si>
  <si>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</si>
  <si>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</si>
  <si>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</si>
  <si>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</si>
  <si>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</si>
  <si>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</si>
  <si>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</si>
  <si>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</si>
  <si>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</si>
  <si>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</si>
  <si>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</si>
  <si>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</si>
  <si>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</si>
  <si>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</si>
  <si>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</si>
  <si>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</si>
  <si>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</si>
  <si>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</si>
  <si>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</si>
  <si>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</si>
  <si>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</si>
  <si>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</si>
  <si>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</si>
  <si>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</si>
  <si>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</si>
  <si>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</si>
  <si>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</si>
  <si>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</si>
  <si>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</si>
  <si>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</si>
  <si>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</si>
  <si>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</si>
  <si>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</si>
  <si>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</si>
  <si>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</si>
  <si>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</si>
  <si>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</si>
  <si>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</si>
  <si>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</si>
  <si>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</si>
  <si>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</si>
  <si>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</si>
  <si>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</si>
  <si>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</si>
  <si>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</si>
  <si>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</si>
  <si>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</si>
  <si>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</si>
  <si>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</si>
  <si>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</si>
  <si>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</si>
  <si>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</si>
  <si>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</si>
  <si>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</si>
  <si>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</si>
  <si>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</si>
  <si>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</si>
  <si>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</si>
  <si>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</si>
  <si>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</si>
  <si>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</si>
  <si>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</si>
  <si>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</si>
  <si>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</si>
  <si>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</si>
  <si>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</si>
  <si>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</si>
  <si>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</si>
  <si>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</si>
  <si>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</si>
  <si>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</si>
  <si>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</si>
  <si>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</si>
  <si>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</si>
  <si>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</si>
  <si>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</si>
  <si>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</si>
  <si>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</si>
  <si>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</si>
  <si>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</si>
  <si>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</si>
  <si>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</si>
  <si>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</si>
  <si>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</si>
  <si>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</si>
  <si>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</si>
  <si>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</si>
  <si>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</si>
  <si>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</si>
  <si>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</si>
  <si>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</si>
  <si>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</si>
  <si>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</si>
  <si>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</si>
  <si>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</si>
  <si>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</si>
  <si>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</si>
  <si>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</si>
  <si>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</si>
  <si>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</si>
  <si>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</si>
  <si>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</si>
  <si>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</si>
  <si>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</si>
  <si>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</si>
  <si>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</si>
  <si>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</si>
  <si>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</si>
  <si>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</si>
  <si>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</si>
  <si>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</si>
  <si>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</si>
  <si>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</si>
  <si>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</si>
  <si>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</si>
  <si>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</si>
  <si>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</si>
  <si>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</si>
  <si>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</si>
  <si>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</si>
  <si>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</si>
  <si>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</si>
  <si>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</si>
  <si>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</si>
  <si>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</si>
  <si>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</si>
  <si>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</si>
  <si>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</si>
  <si>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</si>
  <si>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</si>
  <si>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</si>
  <si>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</si>
  <si>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</si>
  <si>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</si>
  <si>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</si>
  <si>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</si>
  <si>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</si>
  <si>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</si>
  <si>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</si>
  <si>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</si>
  <si>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</si>
  <si>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</si>
  <si>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</si>
  <si>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</si>
  <si>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</si>
  <si>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</si>
  <si>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</si>
  <si>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</si>
  <si>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</si>
  <si>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</si>
  <si>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</si>
  <si>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</si>
  <si>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</si>
  <si>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</si>
  <si>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</si>
  <si>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</si>
  <si>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</si>
  <si>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</si>
  <si>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</si>
  <si>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</si>
  <si>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</si>
  <si>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</si>
  <si>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</si>
  <si>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</si>
  <si>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</si>
  <si>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</si>
  <si>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</si>
  <si>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</si>
  <si>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</si>
  <si>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</si>
  <si>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</si>
  <si>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</si>
  <si>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</si>
  <si>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</si>
  <si>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</si>
  <si>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</si>
  <si>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</si>
  <si>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</si>
  <si>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</si>
  <si>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</si>
  <si>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</si>
  <si>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</si>
  <si>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</si>
  <si>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</si>
  <si>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</si>
  <si>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</si>
  <si>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</si>
  <si>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</si>
  <si>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</si>
  <si>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</si>
  <si>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</si>
  <si>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</si>
  <si>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</si>
  <si>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</si>
  <si>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</si>
  <si>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</si>
  <si>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</si>
  <si>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</si>
  <si>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</si>
  <si>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</si>
  <si>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</si>
  <si>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</si>
  <si>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</si>
  <si>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</si>
  <si>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</si>
  <si>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</si>
  <si>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</si>
  <si>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</si>
  <si>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</si>
  <si>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</si>
  <si>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</si>
  <si>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</si>
  <si>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</si>
  <si>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</si>
  <si>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</si>
  <si>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</si>
  <si>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</si>
  <si>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</si>
  <si>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</si>
  <si>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</si>
  <si>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</si>
  <si>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</si>
  <si>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</si>
  <si>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</si>
  <si>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</si>
  <si>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</si>
  <si>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</si>
  <si>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</si>
  <si>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</si>
  <si>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</si>
  <si>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</si>
  <si>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</si>
  <si>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</si>
  <si>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</si>
  <si>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</si>
  <si>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</si>
  <si>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</si>
  <si>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</si>
  <si>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</si>
  <si>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</si>
  <si>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</si>
  <si>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</si>
  <si>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</si>
  <si>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</si>
  <si>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</si>
  <si>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</si>
  <si>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</si>
  <si>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</si>
  <si>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</si>
  <si>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</si>
  <si>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</si>
  <si>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</si>
  <si>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</si>
  <si>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</si>
  <si>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</si>
  <si>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</si>
  <si>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</si>
  <si>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</si>
  <si>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</si>
  <si>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</si>
  <si>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</si>
  <si>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</si>
  <si>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</si>
  <si>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</si>
  <si>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</si>
  <si>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</si>
  <si>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</si>
  <si>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</si>
  <si>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</si>
  <si>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</si>
  <si>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</si>
  <si>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</si>
  <si>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</si>
  <si>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</si>
  <si>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</si>
  <si>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</si>
  <si>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</si>
  <si>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</si>
  <si>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</si>
  <si>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</si>
  <si>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</si>
  <si>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</si>
  <si>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</si>
  <si>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</si>
  <si>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</si>
  <si>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</si>
  <si>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</si>
  <si>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</si>
  <si>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</si>
  <si>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</si>
  <si>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</si>
  <si>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</si>
  <si>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</si>
  <si>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</si>
  <si>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</si>
  <si>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</si>
  <si>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</si>
  <si>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</si>
  <si>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</si>
  <si>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</si>
  <si>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</si>
  <si>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</si>
  <si>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</si>
  <si>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</si>
  <si>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</si>
  <si>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</si>
  <si>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</si>
  <si>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</si>
  <si>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</si>
  <si>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</si>
  <si>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</si>
  <si>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</si>
  <si>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</si>
  <si>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</si>
  <si>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</si>
  <si>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</si>
  <si>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</si>
  <si>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</si>
  <si>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</si>
  <si>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</si>
  <si>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</si>
  <si>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</si>
  <si>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</si>
  <si>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</si>
  <si>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</si>
  <si>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</si>
  <si>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</si>
  <si>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</si>
  <si>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</si>
  <si>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</si>
  <si>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</si>
  <si>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</si>
  <si>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</si>
  <si>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</si>
  <si>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</si>
  <si>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</si>
  <si>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</si>
  <si>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</si>
  <si>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</si>
  <si>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</si>
  <si>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</si>
  <si>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</si>
  <si>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</si>
  <si>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</si>
  <si>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</si>
  <si>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</si>
  <si>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</si>
  <si>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</si>
  <si>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</si>
  <si>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</si>
  <si>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</si>
  <si>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</si>
  <si>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</si>
  <si>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</si>
  <si>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</si>
  <si>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</si>
  <si>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</si>
  <si>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</si>
  <si>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</si>
  <si>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</si>
  <si>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</si>
  <si>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</si>
  <si>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</si>
  <si>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</si>
  <si>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</si>
  <si>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</si>
  <si>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</si>
  <si>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</si>
  <si>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</si>
  <si>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</si>
  <si>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</si>
  <si>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</si>
  <si>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</si>
  <si>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</si>
  <si>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</si>
  <si>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</si>
  <si>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</si>
  <si>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</si>
  <si>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</si>
  <si>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</si>
  <si>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</si>
  <si>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</si>
  <si>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</si>
  <si>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</si>
  <si>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</si>
  <si>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</si>
  <si>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</si>
  <si>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</si>
  <si>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</si>
  <si>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</si>
  <si>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</si>
  <si>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</si>
  <si>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</si>
  <si>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</si>
  <si>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</si>
  <si>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</si>
  <si>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</si>
  <si>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</si>
  <si>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</si>
  <si>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</si>
  <si>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</si>
  <si>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</si>
  <si>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</si>
  <si>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</si>
  <si>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</si>
  <si>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</si>
  <si>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</si>
  <si>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</si>
  <si>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</si>
  <si>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</si>
  <si>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</si>
  <si>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</si>
  <si>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</si>
  <si>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</si>
  <si>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</si>
  <si>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</si>
  <si>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</si>
  <si>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</si>
  <si>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</si>
  <si>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</si>
  <si>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</si>
  <si>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</si>
  <si>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</si>
  <si>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</si>
  <si>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</si>
  <si>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</si>
  <si>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</si>
  <si>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</si>
  <si>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</si>
  <si>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</si>
  <si>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</si>
  <si>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</si>
  <si>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</si>
  <si>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</si>
  <si>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</si>
  <si>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</si>
  <si>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</si>
  <si>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</si>
  <si>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</si>
  <si>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</si>
  <si>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</si>
  <si>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</si>
  <si>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</si>
  <si>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</si>
  <si>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</si>
  <si>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</si>
  <si>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</si>
  <si>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</si>
  <si>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</si>
  <si>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</si>
  <si>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</si>
  <si>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</si>
  <si>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</si>
  <si>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</si>
  <si>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</si>
  <si>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</si>
  <si>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</si>
  <si>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</si>
  <si>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</si>
  <si>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</si>
  <si>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</si>
  <si>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</si>
  <si>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</si>
  <si>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</si>
  <si>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</si>
  <si>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</si>
  <si>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</si>
  <si>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</si>
  <si>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</si>
  <si>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</si>
  <si>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</si>
  <si>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</si>
  <si>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</si>
  <si>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</si>
  <si>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</si>
  <si>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</si>
  <si>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</si>
  <si>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</si>
  <si>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</si>
  <si>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</si>
  <si>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</si>
  <si>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</si>
  <si>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</si>
  <si>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</si>
  <si>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</si>
  <si>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</si>
  <si>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</si>
  <si>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</si>
  <si>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</si>
  <si>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</si>
  <si>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</si>
  <si>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</si>
  <si>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</si>
  <si>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</si>
  <si>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</si>
  <si>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</si>
  <si>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</si>
  <si>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</si>
  <si>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</si>
  <si>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</si>
  <si>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</si>
  <si>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</si>
  <si>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</si>
  <si>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</si>
  <si>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</si>
  <si>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</si>
  <si>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</si>
  <si>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</si>
  <si>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</si>
  <si>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</si>
  <si>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</si>
  <si>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</si>
  <si>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</si>
  <si>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</si>
  <si>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</si>
  <si>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</si>
  <si>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</si>
  <si>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</si>
  <si>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</si>
  <si>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</si>
  <si>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</si>
  <si>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</si>
  <si>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</si>
  <si>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</si>
  <si>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</si>
  <si>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</si>
  <si>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</si>
  <si>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</si>
  <si>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</si>
  <si>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</si>
  <si>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</si>
  <si>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</si>
  <si>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</si>
  <si>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</si>
  <si>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</si>
  <si>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</si>
  <si>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</si>
  <si>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</si>
  <si>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</si>
  <si>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</si>
  <si>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</si>
  <si>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</si>
  <si>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</si>
  <si>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</si>
  <si>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</si>
  <si>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</si>
  <si>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</si>
  <si>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</si>
  <si>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</si>
  <si>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</si>
  <si>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</si>
  <si>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</si>
  <si>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</si>
  <si>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</si>
  <si>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</si>
  <si>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</si>
  <si>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</si>
  <si>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</si>
  <si>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</si>
  <si>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</si>
  <si>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</si>
  <si>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</si>
  <si>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</si>
  <si>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</si>
  <si>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</si>
  <si>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</si>
  <si>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</si>
  <si>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</si>
  <si>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</si>
  <si>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</si>
  <si>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</si>
  <si>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</si>
  <si>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</si>
  <si>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</si>
  <si>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</si>
  <si>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</si>
  <si>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</si>
  <si>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</si>
  <si>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</si>
  <si>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</si>
  <si>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</si>
  <si>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</si>
  <si>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</si>
  <si>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</si>
  <si>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</si>
  <si>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</si>
  <si>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</si>
  <si>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</si>
  <si>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</si>
  <si>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</si>
  <si>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</si>
  <si>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</si>
  <si>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</si>
  <si>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</si>
  <si>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</si>
  <si>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</si>
  <si>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</si>
  <si>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</si>
  <si>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</si>
  <si>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</si>
  <si>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</si>
  <si>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</si>
  <si>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</si>
  <si>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</si>
  <si>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</si>
  <si>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</si>
  <si>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</si>
  <si>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</si>
  <si>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</si>
  <si>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</si>
  <si>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</si>
  <si>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</si>
  <si>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</si>
  <si>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</si>
  <si>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</si>
  <si>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</si>
  <si>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</si>
  <si>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</si>
  <si>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</si>
  <si>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</si>
  <si>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</si>
  <si>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</si>
  <si>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</si>
  <si>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</si>
  <si>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</si>
  <si>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</si>
  <si>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</si>
  <si>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</si>
  <si>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</si>
  <si>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</si>
  <si>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</si>
  <si>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</si>
  <si>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</si>
  <si>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</si>
  <si>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</si>
  <si>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</si>
  <si>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</si>
  <si>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</si>
  <si>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</si>
  <si>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</si>
  <si>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</si>
  <si>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</si>
  <si>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</si>
  <si>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</si>
  <si>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</si>
  <si>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</si>
  <si>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</si>
  <si>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</si>
  <si>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</si>
  <si>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</si>
  <si>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</si>
  <si>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</si>
  <si>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</si>
  <si>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</si>
  <si>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</si>
  <si>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</si>
  <si>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</si>
  <si>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</si>
  <si>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</si>
  <si>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</si>
  <si>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</si>
  <si>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</si>
  <si>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</si>
  <si>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</si>
  <si>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</si>
  <si>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</si>
  <si>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</si>
  <si>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</si>
  <si>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</si>
  <si>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</si>
  <si>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</si>
  <si>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</si>
  <si>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</si>
  <si>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</si>
  <si>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</si>
  <si>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</si>
  <si>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</si>
  <si>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</si>
  <si>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</si>
  <si>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</si>
  <si>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</si>
  <si>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</si>
  <si>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</si>
  <si>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</si>
  <si>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</si>
  <si>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</si>
  <si>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</si>
  <si>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</si>
  <si>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</si>
  <si>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</si>
  <si>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</si>
  <si>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</si>
  <si>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</si>
  <si>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</si>
  <si>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</si>
  <si>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</si>
  <si>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</si>
  <si>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</si>
  <si>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</si>
  <si>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</si>
  <si>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</si>
  <si>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</si>
  <si>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</si>
  <si>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</si>
  <si>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</si>
  <si>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</si>
  <si>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</si>
  <si>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</si>
  <si>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</si>
  <si>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</si>
  <si>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</si>
  <si>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</si>
  <si>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</si>
  <si>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</si>
  <si>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</si>
  <si>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</si>
  <si>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</si>
  <si>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</si>
  <si>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</si>
  <si>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</si>
  <si>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</si>
  <si>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</si>
  <si>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</si>
  <si>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</si>
  <si>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</si>
  <si>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</si>
  <si>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</si>
  <si>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</si>
  <si>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</si>
  <si>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</si>
  <si>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</si>
  <si>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</si>
  <si>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</si>
  <si>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</si>
  <si>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</si>
  <si>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</si>
  <si>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</si>
  <si>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</si>
  <si>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</si>
  <si>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</si>
  <si>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</si>
  <si>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</si>
  <si>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</si>
  <si>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</si>
  <si>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</si>
  <si>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</si>
  <si>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</si>
  <si>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</si>
  <si>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</si>
  <si>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</si>
  <si>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</si>
  <si>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</si>
  <si>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</si>
  <si>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</si>
  <si>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</si>
  <si>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</si>
  <si>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</si>
  <si>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</si>
  <si>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</si>
  <si>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</si>
  <si>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</si>
  <si>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</si>
  <si>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</si>
  <si>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</si>
  <si>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</si>
  <si>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</si>
  <si>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</si>
  <si>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</si>
  <si>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</si>
  <si>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</si>
  <si>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</si>
  <si>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</si>
  <si>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</si>
  <si>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</si>
  <si>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</si>
  <si>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</si>
  <si>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</si>
  <si>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</si>
  <si>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</si>
  <si>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</si>
  <si>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</si>
  <si>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</si>
  <si>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</si>
  <si>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</si>
  <si>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</si>
  <si>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</si>
  <si>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</si>
  <si>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</si>
  <si>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</si>
  <si>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</si>
  <si>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</si>
  <si>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</si>
  <si>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</si>
  <si>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</si>
  <si>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</si>
  <si>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</si>
  <si>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</si>
  <si>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</si>
  <si>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</si>
  <si>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</si>
  <si>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</si>
  <si>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</si>
  <si>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</si>
  <si>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</si>
  <si>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</si>
  <si>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</si>
  <si>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</si>
  <si>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</si>
  <si>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</si>
  <si>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</si>
  <si>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</si>
  <si>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</si>
  <si>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</si>
  <si>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</si>
  <si>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</si>
  <si>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</si>
  <si>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</si>
  <si>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</si>
  <si>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</si>
  <si>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</si>
  <si>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</si>
  <si>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</si>
  <si>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</si>
  <si>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</si>
  <si>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</si>
  <si>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</si>
  <si>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</si>
  <si>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</si>
  <si>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</si>
  <si>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</si>
  <si>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</si>
  <si>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</si>
  <si>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</si>
  <si>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</si>
  <si>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</si>
  <si>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</si>
  <si>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</si>
  <si>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</si>
  <si>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</si>
  <si>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</si>
  <si>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</si>
  <si>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</si>
  <si>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</si>
  <si>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</si>
  <si>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</si>
  <si>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</si>
  <si>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</si>
  <si>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</si>
  <si>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</si>
  <si>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</si>
  <si>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</si>
  <si>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</si>
  <si>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</si>
  <si>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</si>
  <si>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</si>
  <si>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</si>
  <si>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</si>
  <si>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</si>
  <si>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</si>
  <si>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</si>
  <si>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</si>
  <si>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</si>
  <si>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</si>
  <si>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</si>
  <si>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</si>
  <si>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</si>
  <si>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</si>
  <si>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</si>
  <si>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</si>
  <si>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</si>
  <si>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</si>
  <si>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</si>
  <si>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</si>
  <si>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</si>
  <si>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</si>
  <si>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</si>
  <si>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</si>
  <si>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</si>
  <si>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</si>
  <si>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</si>
  <si>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</si>
  <si>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</si>
  <si>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</si>
  <si>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</si>
  <si>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</si>
  <si>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</si>
  <si>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</si>
  <si>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</si>
  <si>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</si>
  <si>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</si>
  <si>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</si>
  <si>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</si>
  <si>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</si>
  <si>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</si>
  <si>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</si>
  <si>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</si>
  <si>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</si>
  <si>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</si>
  <si>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</si>
  <si>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</si>
  <si>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</si>
  <si>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</si>
  <si>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</si>
  <si>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</si>
  <si>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</si>
  <si>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</si>
  <si>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</si>
  <si>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</si>
  <si>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</si>
  <si>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</si>
  <si>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</si>
  <si>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</si>
  <si>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</si>
  <si>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</si>
  <si>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</si>
  <si>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</si>
  <si>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</si>
  <si>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</si>
  <si>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</si>
  <si>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</si>
  <si>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</si>
  <si>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</si>
  <si>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</si>
  <si>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</si>
  <si>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</si>
  <si>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</si>
  <si>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</si>
  <si>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</si>
  <si>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</si>
  <si>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</si>
  <si>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</si>
  <si>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</si>
  <si>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</si>
  <si>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</si>
  <si>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</si>
  <si>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</si>
  <si>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</si>
  <si>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</si>
  <si>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</si>
  <si>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</si>
  <si>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</si>
  <si>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</si>
  <si>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</si>
  <si>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</si>
  <si>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</si>
  <si>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</si>
  <si>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</si>
  <si>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</si>
  <si>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</si>
  <si>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</si>
  <si>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</si>
  <si>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</si>
  <si>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</si>
  <si>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</si>
  <si>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</si>
  <si>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</si>
  <si>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</si>
  <si>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</si>
  <si>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</si>
  <si>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</si>
  <si>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</si>
  <si>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</si>
  <si>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</si>
  <si>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</si>
  <si>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</si>
  <si>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</si>
  <si>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</si>
  <si>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</si>
  <si>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</si>
  <si>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</si>
  <si>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</si>
  <si>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</si>
  <si>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</si>
  <si>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</si>
  <si>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</si>
  <si>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</si>
  <si>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</si>
  <si>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</si>
  <si>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</si>
  <si>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</si>
  <si>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</si>
  <si>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</si>
  <si>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</si>
  <si>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</si>
  <si>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</si>
  <si>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</si>
  <si>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</si>
  <si>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</si>
  <si>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</si>
  <si>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</si>
  <si>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</si>
  <si>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</si>
  <si>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</si>
  <si>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</si>
  <si>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</si>
  <si>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</si>
  <si>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</si>
  <si>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</si>
  <si>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</si>
  <si>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</si>
  <si>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</si>
  <si>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</si>
  <si>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</si>
  <si>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</si>
  <si>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</si>
  <si>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</si>
  <si>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</si>
  <si>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</si>
  <si>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</si>
  <si>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</si>
  <si>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</si>
  <si>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</si>
  <si>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</si>
  <si>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</si>
  <si>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</si>
  <si>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</si>
  <si>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</si>
  <si>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</si>
  <si>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</si>
  <si>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</si>
  <si>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</si>
  <si>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</si>
  <si>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</si>
  <si>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</si>
  <si>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</si>
  <si>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</si>
  <si>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</si>
  <si>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</si>
  <si>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</si>
  <si>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</si>
  <si>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</si>
  <si>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</si>
  <si>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</si>
  <si>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</si>
  <si>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</si>
  <si>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</si>
  <si>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</si>
  <si>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</si>
  <si>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</si>
  <si>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</si>
  <si>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</si>
  <si>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</si>
  <si>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</si>
  <si>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</si>
  <si>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</si>
  <si>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</si>
  <si>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</si>
  <si>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</si>
  <si>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</si>
  <si>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</si>
  <si>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</si>
  <si>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</si>
  <si>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</si>
  <si>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</si>
  <si>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</si>
  <si>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</si>
  <si>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</si>
  <si>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</si>
  <si>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</si>
  <si>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</si>
  <si>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</si>
  <si>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</si>
  <si>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</si>
  <si>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</si>
  <si>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</si>
  <si>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</si>
  <si>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</si>
  <si>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</si>
  <si>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</si>
  <si>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</si>
  <si>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</si>
  <si>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</si>
  <si>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</si>
  <si>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</si>
  <si>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</si>
  <si>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</si>
  <si>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</si>
  <si>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</si>
  <si>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</si>
  <si>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</si>
  <si>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</si>
  <si>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</si>
  <si>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</si>
  <si>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</si>
  <si>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</si>
  <si>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</si>
  <si>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</si>
  <si>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</si>
  <si>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</si>
  <si>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</si>
  <si>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</si>
  <si>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</si>
  <si>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</si>
  <si>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</si>
  <si>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</si>
  <si>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</si>
  <si>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</si>
  <si>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</si>
  <si>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</si>
  <si>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</si>
  <si>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</si>
  <si>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</si>
  <si>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</si>
  <si>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</si>
  <si>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</si>
  <si>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</si>
  <si>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</si>
  <si>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</si>
  <si>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</si>
  <si>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</si>
  <si>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</si>
  <si>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</si>
  <si>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</si>
  <si>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</si>
  <si>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</si>
  <si>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</si>
  <si>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</si>
  <si>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</si>
  <si>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</si>
  <si>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</si>
  <si>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</si>
  <si>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</si>
  <si>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</si>
  <si>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</si>
  <si>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</si>
  <si>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</si>
  <si>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</si>
  <si>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</si>
  <si>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</si>
  <si>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</si>
  <si>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</si>
  <si>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</si>
  <si>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</si>
  <si>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</si>
  <si>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</si>
  <si>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</si>
  <si>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</si>
  <si>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</si>
  <si>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</si>
  <si>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</si>
  <si>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</si>
  <si>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</si>
  <si>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</si>
  <si>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</si>
  <si>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</si>
  <si>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</si>
  <si>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</si>
  <si>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</si>
  <si>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</si>
  <si>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</si>
  <si>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</si>
  <si>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</si>
  <si>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</si>
  <si>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</si>
  <si>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</si>
  <si>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</si>
  <si>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</si>
  <si>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</si>
  <si>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</si>
  <si>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</si>
  <si>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</si>
  <si>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</si>
  <si>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</si>
  <si>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</si>
  <si>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</si>
  <si>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</si>
  <si>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</si>
  <si>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</si>
  <si>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</si>
  <si>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</si>
  <si>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</si>
  <si>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</si>
  <si>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</si>
  <si>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</si>
  <si>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</si>
  <si>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</si>
  <si>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</si>
  <si>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</si>
  <si>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</si>
  <si>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</si>
  <si>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</si>
  <si>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</si>
  <si>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</si>
  <si>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</si>
  <si>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</si>
  <si>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</si>
  <si>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</si>
  <si>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</si>
  <si>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</si>
  <si>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</si>
  <si>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</si>
  <si>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</si>
  <si>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</si>
  <si>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</si>
  <si>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</si>
  <si>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</si>
  <si>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</si>
  <si>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</si>
  <si>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</si>
  <si>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</si>
  <si>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</si>
  <si>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</si>
  <si>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</si>
  <si>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</si>
  <si>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</si>
  <si>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</si>
  <si>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</si>
  <si>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</si>
  <si>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</si>
  <si>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</si>
  <si>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</si>
  <si>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</si>
  <si>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</si>
  <si>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</si>
  <si>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</si>
  <si>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</si>
  <si>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</si>
  <si>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</si>
  <si>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</si>
  <si>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</si>
  <si>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</si>
  <si>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</si>
  <si>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</si>
  <si>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</si>
  <si>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</si>
  <si>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</si>
  <si>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</si>
  <si>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</si>
  <si>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</si>
  <si>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</si>
  <si>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</si>
  <si>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</si>
  <si>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</si>
  <si>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</si>
  <si>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</si>
  <si>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</si>
  <si>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</si>
  <si>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</si>
  <si>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</si>
  <si>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</si>
  <si>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</si>
  <si>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</si>
  <si>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</si>
  <si>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</si>
  <si>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</si>
  <si>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</si>
  <si>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</si>
  <si>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</si>
  <si>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</si>
  <si>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</si>
  <si>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</si>
  <si>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</si>
  <si>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</si>
  <si>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</si>
  <si>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</si>
  <si>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</si>
  <si>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</si>
  <si>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</si>
  <si>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</si>
  <si>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</si>
  <si>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</si>
  <si>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</si>
  <si>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</si>
  <si>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</si>
  <si>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</si>
  <si>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</si>
  <si>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</si>
  <si>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</si>
  <si>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</si>
  <si>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</si>
  <si>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</si>
  <si>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</si>
  <si>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</si>
  <si>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</si>
  <si>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</si>
  <si>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</si>
  <si>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</si>
  <si>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</si>
  <si>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</si>
  <si>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</si>
  <si>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</si>
  <si>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</si>
  <si>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</si>
  <si>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</si>
  <si>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</si>
  <si>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</si>
  <si>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</si>
  <si>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</si>
  <si>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</si>
  <si>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</si>
  <si>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</si>
  <si>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</si>
  <si>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</si>
  <si>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</si>
  <si>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</si>
  <si>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</si>
  <si>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</si>
  <si>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</si>
  <si>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</si>
  <si>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</si>
  <si>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</si>
  <si>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</si>
  <si>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</si>
  <si>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</si>
  <si>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</si>
  <si>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</si>
  <si>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</si>
  <si>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</si>
  <si>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</si>
  <si>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</si>
  <si>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</si>
  <si>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</si>
  <si>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</si>
  <si>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</si>
  <si>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</si>
  <si>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</si>
  <si>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</si>
  <si>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</si>
  <si>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</si>
  <si>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</si>
  <si>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</si>
  <si>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</si>
  <si>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</si>
  <si>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</si>
  <si>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</si>
  <si>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</si>
  <si>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</si>
  <si>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</si>
  <si>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</si>
  <si>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</si>
  <si>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</si>
  <si>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</si>
  <si>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</si>
  <si>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</si>
  <si>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</si>
  <si>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</si>
  <si>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</si>
  <si>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</si>
  <si>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</si>
  <si>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</si>
  <si>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</si>
  <si>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</si>
  <si>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</si>
  <si>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</si>
  <si>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</si>
  <si>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</si>
  <si>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</si>
  <si>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</si>
  <si>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</si>
  <si>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</si>
  <si>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</si>
  <si>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</si>
  <si>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</si>
  <si>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</si>
  <si>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</si>
  <si>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</si>
  <si>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</si>
  <si>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</si>
  <si>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</si>
  <si>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</si>
  <si>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</si>
  <si>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</si>
  <si>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</si>
  <si>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</si>
  <si>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</si>
  <si>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</si>
  <si>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</si>
  <si>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</si>
  <si>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</si>
  <si>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</si>
  <si>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</si>
  <si>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</si>
  <si>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</si>
  <si>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</si>
  <si>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</si>
  <si>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</si>
  <si>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</si>
  <si>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</si>
  <si>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</si>
  <si>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</si>
  <si>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</si>
  <si>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</si>
  <si>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</si>
  <si>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</si>
  <si>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</si>
  <si>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</si>
  <si>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</si>
  <si>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</si>
  <si>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</si>
  <si>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</si>
  <si>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</si>
  <si>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</si>
  <si>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</si>
  <si>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</si>
  <si>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</si>
  <si>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</si>
  <si>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</si>
  <si>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</si>
  <si>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</si>
  <si>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</si>
  <si>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</si>
  <si>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</si>
  <si>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</si>
  <si>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</si>
  <si>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</si>
  <si>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</si>
  <si>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</si>
  <si>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</si>
  <si>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</si>
  <si>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</si>
  <si>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</si>
  <si>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</si>
  <si>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</si>
  <si>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</si>
  <si>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</si>
  <si>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</si>
  <si>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</si>
  <si>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</si>
  <si>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</si>
  <si>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</si>
  <si>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</si>
  <si>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</si>
  <si>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</si>
  <si>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</si>
  <si>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</si>
  <si>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</si>
  <si>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</si>
  <si>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</si>
  <si>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</si>
  <si>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</si>
  <si>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</si>
  <si>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</si>
  <si>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</si>
  <si>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</si>
  <si>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</si>
  <si>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</si>
  <si>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</si>
  <si>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</si>
  <si>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</si>
  <si>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</si>
  <si>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</si>
  <si>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</si>
  <si>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</si>
  <si>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</si>
  <si>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</si>
  <si>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</si>
  <si>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</si>
  <si>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</si>
  <si>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</si>
  <si>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</si>
  <si>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</si>
  <si>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</si>
  <si>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</si>
  <si>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</si>
  <si>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</si>
  <si>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</si>
  <si>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</si>
  <si>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</si>
  <si>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</si>
  <si>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</si>
  <si>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</si>
  <si>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</si>
  <si>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</si>
  <si>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</si>
  <si>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</si>
  <si>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</si>
  <si>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</si>
  <si>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</si>
  <si>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</si>
  <si>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</si>
  <si>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</si>
  <si>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</si>
  <si>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</si>
  <si>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</si>
  <si>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</si>
  <si>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</si>
  <si>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</si>
  <si>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</si>
  <si>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</si>
  <si>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</si>
  <si>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</si>
  <si>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</si>
  <si>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</si>
  <si>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</si>
  <si>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</si>
  <si>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</si>
  <si>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</si>
  <si>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</si>
  <si>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</si>
  <si>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</si>
  <si>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</si>
  <si>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</si>
  <si>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</si>
  <si>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</si>
  <si>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</si>
  <si>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</si>
  <si>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</si>
  <si>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</si>
  <si>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</si>
  <si>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</si>
  <si>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</si>
  <si>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</si>
  <si>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</si>
  <si>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</si>
  <si>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</si>
  <si>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</si>
  <si>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</si>
  <si>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</si>
  <si>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</si>
  <si>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</si>
  <si>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</si>
  <si>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</si>
  <si>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</si>
  <si>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</si>
  <si>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</si>
  <si>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</si>
  <si>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</si>
  <si>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</si>
  <si>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</si>
  <si>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</si>
  <si>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</si>
  <si>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</si>
  <si>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</si>
  <si>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</si>
  <si>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</si>
  <si>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</si>
  <si>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</si>
  <si>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</si>
  <si>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</si>
  <si>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</si>
  <si>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</si>
  <si>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</si>
  <si>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</si>
  <si>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</si>
  <si>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</si>
  <si>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</si>
  <si>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</si>
  <si>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</si>
  <si>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</si>
  <si>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</si>
  <si>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</si>
  <si>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</si>
  <si>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</si>
  <si>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</si>
  <si>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</si>
  <si>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</si>
  <si>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</si>
  <si>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</si>
  <si>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</si>
  <si>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</si>
  <si>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</si>
  <si>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</si>
  <si>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</si>
  <si>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</si>
  <si>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</si>
  <si>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</si>
  <si>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</si>
  <si>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</si>
  <si>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</si>
  <si>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</si>
  <si>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</si>
  <si>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</si>
  <si>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</si>
  <si>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</si>
  <si>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</si>
  <si>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</si>
  <si>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</si>
  <si>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</si>
  <si>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</si>
  <si>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</si>
  <si>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</si>
  <si>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</si>
  <si>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</si>
  <si>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</si>
  <si>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</si>
  <si>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</si>
  <si>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</si>
  <si>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</si>
  <si>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</si>
  <si>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</si>
  <si>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</si>
  <si>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</si>
  <si>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</si>
  <si>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</si>
  <si>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</si>
  <si>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</si>
  <si>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</si>
  <si>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</si>
  <si>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</si>
  <si>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</si>
  <si>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</si>
  <si>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</si>
  <si>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</si>
  <si>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</si>
  <si>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</si>
  <si>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</si>
  <si>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</si>
  <si>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</si>
  <si>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</si>
  <si>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</si>
  <si>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</si>
  <si>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</si>
  <si>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</si>
  <si>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</si>
  <si>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</si>
  <si>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</si>
  <si>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</si>
  <si>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</si>
  <si>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</si>
  <si>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</si>
  <si>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</si>
  <si>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</si>
  <si>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</si>
  <si>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</si>
  <si>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</si>
  <si>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</si>
  <si>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</si>
  <si>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</si>
  <si>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</si>
  <si>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</si>
  <si>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</si>
  <si>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</si>
  <si>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</si>
  <si>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</si>
  <si>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</si>
  <si>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</si>
  <si>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</si>
  <si>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</si>
  <si>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</si>
  <si>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</si>
  <si>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</si>
  <si>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</si>
  <si>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</si>
  <si>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</si>
  <si>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</si>
  <si>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</si>
  <si>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</si>
  <si>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</si>
  <si>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</si>
  <si>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</si>
  <si>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</si>
  <si>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</si>
  <si>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</si>
  <si>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</si>
  <si>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</si>
  <si>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</si>
  <si>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</si>
  <si>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</si>
  <si>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</si>
  <si>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</si>
  <si>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</si>
  <si>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</si>
  <si>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</si>
  <si>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</si>
  <si>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</si>
  <si>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</si>
  <si>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</si>
  <si>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</si>
  <si>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</si>
  <si>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</si>
  <si>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</si>
  <si>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</si>
  <si>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</si>
  <si>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</si>
  <si>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</si>
  <si>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</si>
  <si>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</si>
  <si>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</si>
  <si>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</si>
  <si>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</si>
  <si>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</si>
  <si>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</si>
  <si>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</si>
  <si>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</si>
  <si>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</si>
  <si>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</si>
  <si>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</si>
  <si>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</si>
  <si>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</si>
  <si>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</si>
  <si>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</si>
  <si>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</si>
  <si>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</si>
  <si>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</si>
  <si>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</si>
  <si>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</si>
  <si>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</si>
  <si>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</si>
  <si>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</si>
  <si>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</si>
  <si>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</si>
  <si>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</si>
  <si>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</si>
  <si>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</si>
  <si>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</si>
  <si>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</si>
  <si>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</si>
  <si>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</si>
  <si>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</si>
  <si>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</si>
  <si>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</si>
  <si>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</si>
  <si>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</si>
  <si>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</si>
  <si>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</si>
  <si>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</si>
  <si>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</si>
  <si>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</si>
  <si>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</si>
  <si>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</si>
  <si>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</si>
  <si>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</si>
  <si>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</si>
  <si>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</si>
  <si>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</si>
  <si>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</si>
  <si>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</si>
  <si>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</si>
  <si>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</si>
  <si>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</si>
  <si>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</si>
  <si>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</si>
  <si>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</si>
  <si>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</si>
  <si>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</si>
  <si>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</si>
  <si>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</si>
  <si>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</si>
  <si>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</si>
  <si>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</si>
  <si>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</si>
  <si>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</si>
  <si>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</si>
  <si>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</si>
  <si>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</si>
  <si>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</si>
  <si>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</si>
  <si>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</si>
  <si>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</si>
  <si>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</si>
  <si>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</si>
  <si>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</si>
  <si>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</si>
  <si>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</si>
  <si>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</si>
  <si>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</si>
  <si>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</si>
  <si>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</si>
  <si>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</si>
  <si>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</si>
  <si>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</si>
  <si>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</si>
  <si>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</si>
  <si>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</si>
  <si>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</si>
  <si>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</si>
  <si>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</si>
  <si>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</si>
  <si>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</si>
  <si>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</si>
  <si>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</si>
  <si>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</si>
  <si>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</si>
  <si>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</si>
  <si>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</si>
  <si>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</si>
  <si>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</si>
  <si>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</si>
  <si>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</si>
  <si>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</si>
  <si>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</si>
  <si>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</si>
  <si>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</si>
  <si>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</si>
  <si>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</si>
  <si>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</si>
  <si>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</si>
  <si>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</si>
  <si>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</si>
  <si>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</si>
  <si>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</si>
  <si>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</si>
  <si>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</si>
  <si>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</si>
  <si>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</si>
  <si>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</si>
  <si>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</si>
  <si>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</si>
  <si>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</si>
  <si>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</si>
  <si>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</si>
  <si>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</si>
  <si>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</si>
  <si>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</si>
  <si>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</si>
  <si>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</si>
  <si>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</si>
  <si>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</si>
  <si>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</si>
  <si>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</si>
  <si>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</si>
  <si>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</si>
  <si>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</si>
  <si>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</si>
  <si>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</si>
  <si>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</si>
  <si>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</si>
  <si>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</si>
  <si>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</si>
  <si>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</si>
  <si>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</si>
  <si>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</si>
  <si>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</si>
  <si>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</si>
  <si>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</si>
  <si>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</si>
  <si>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</si>
  <si>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</si>
  <si>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</si>
  <si>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</si>
  <si>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</si>
  <si>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</si>
  <si>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</si>
  <si>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</si>
  <si>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</si>
  <si>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</si>
  <si>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</si>
  <si>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</si>
  <si>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</si>
  <si>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</si>
  <si>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</si>
  <si>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</si>
  <si>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</si>
  <si>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</si>
  <si>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</si>
  <si>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</si>
  <si>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</si>
  <si>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</si>
  <si>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</si>
  <si>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</si>
  <si>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</si>
  <si>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</si>
  <si>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</si>
  <si>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</si>
  <si>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</si>
  <si>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</si>
  <si>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</si>
  <si>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</si>
  <si>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</si>
  <si>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</si>
  <si>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</si>
  <si>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</si>
  <si>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</si>
  <si>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</si>
  <si>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</si>
  <si>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</si>
  <si>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</si>
  <si>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</si>
  <si>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</si>
  <si>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</si>
  <si>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</si>
  <si>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</si>
  <si>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</si>
  <si>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</si>
  <si>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</si>
  <si>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</si>
  <si>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</si>
  <si>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</si>
  <si>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</si>
  <si>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</si>
  <si>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</si>
  <si>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</si>
  <si>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</si>
  <si>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</si>
  <si>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</si>
  <si>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</si>
  <si>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</si>
  <si>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</si>
  <si>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</si>
  <si>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</si>
  <si>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</si>
  <si>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</si>
  <si>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</si>
  <si>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</si>
  <si>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</si>
  <si>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</si>
  <si>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</si>
  <si>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</si>
  <si>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</si>
  <si>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</si>
  <si>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</si>
  <si>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</si>
  <si>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</si>
  <si>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</si>
  <si>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</si>
  <si>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</si>
  <si>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</si>
  <si>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</si>
  <si>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</si>
  <si>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</si>
  <si>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</si>
  <si>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</si>
  <si>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</si>
  <si>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</si>
  <si>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</si>
  <si>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</si>
  <si>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</si>
  <si>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</si>
  <si>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</si>
  <si>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</si>
  <si>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</si>
  <si>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</si>
  <si>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</si>
  <si>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</si>
  <si>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</si>
  <si>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</si>
  <si>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</si>
  <si>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</si>
  <si>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</si>
  <si>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</si>
  <si>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</si>
  <si>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</si>
  <si>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</si>
  <si>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</si>
  <si>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</si>
  <si>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</si>
  <si>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</si>
  <si>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</si>
  <si>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</si>
  <si>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</si>
  <si>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</si>
  <si>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</si>
  <si>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</si>
  <si>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</si>
  <si>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</si>
  <si>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</si>
  <si>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</si>
  <si>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</si>
  <si>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</si>
  <si>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</si>
  <si>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</si>
  <si>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</si>
  <si>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</si>
  <si>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</si>
  <si>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</si>
  <si>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</si>
  <si>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</si>
  <si>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</si>
  <si>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</si>
  <si>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</si>
  <si>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</si>
  <si>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</si>
  <si>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</si>
  <si>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</si>
  <si>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</si>
  <si>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</si>
  <si>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</si>
  <si>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</si>
  <si>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</si>
  <si>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</si>
  <si>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</si>
  <si>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</si>
  <si>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</si>
  <si>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</si>
  <si>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</si>
  <si>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</si>
  <si>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</si>
  <si>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</si>
  <si>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</si>
  <si>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</si>
  <si>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</si>
  <si>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</si>
  <si>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</si>
  <si>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</si>
  <si>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</si>
  <si>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</si>
  <si>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</si>
  <si>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</si>
  <si>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</si>
  <si>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</si>
  <si>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</si>
  <si>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</si>
  <si>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</si>
  <si>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</si>
  <si>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</si>
  <si>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</si>
  <si>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</si>
  <si>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</si>
  <si>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</si>
  <si>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</si>
  <si>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</si>
  <si>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</si>
  <si>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</si>
  <si>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</si>
  <si>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</si>
  <si>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</si>
  <si>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</si>
  <si>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</si>
  <si>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</si>
  <si>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</si>
  <si>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</si>
  <si>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</si>
  <si>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</si>
  <si>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</si>
  <si>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</si>
  <si>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</si>
  <si>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</si>
  <si>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</si>
  <si>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</si>
  <si>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</si>
  <si>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</si>
  <si>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</si>
  <si>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</si>
  <si>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</si>
  <si>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</si>
  <si>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</si>
  <si>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</si>
  <si>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</si>
  <si>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</si>
  <si>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</si>
  <si>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</si>
  <si>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</si>
  <si>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</si>
  <si>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</si>
  <si>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</si>
  <si>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</si>
  <si>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</si>
  <si>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</si>
  <si>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</si>
  <si>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</si>
  <si>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</si>
  <si>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</si>
  <si>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</si>
  <si>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</si>
  <si>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</si>
  <si>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</si>
  <si>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</si>
  <si>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</si>
  <si>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</si>
  <si>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</si>
  <si>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</si>
  <si>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</si>
  <si>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</si>
  <si>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</si>
  <si>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</si>
  <si>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</si>
  <si>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</si>
  <si>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</si>
  <si>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</si>
  <si>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</si>
  <si>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</si>
  <si>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</si>
  <si>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</si>
  <si>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</si>
  <si>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</si>
  <si>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</si>
  <si>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</si>
  <si>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</si>
  <si>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</si>
  <si>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</si>
  <si>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</si>
  <si>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</si>
  <si>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</si>
  <si>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</si>
  <si>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</si>
  <si>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</si>
  <si>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</si>
  <si>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</si>
  <si>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</si>
  <si>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</si>
  <si>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</si>
  <si>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</si>
  <si>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</si>
  <si>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</si>
  <si>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</si>
  <si>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</si>
  <si>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</si>
  <si>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</si>
  <si>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</si>
  <si>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</si>
  <si>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</si>
  <si>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</si>
  <si>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</si>
  <si>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</si>
  <si>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</si>
  <si>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</si>
  <si>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</si>
  <si>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</si>
  <si>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</si>
  <si>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</si>
  <si>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</si>
  <si>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</si>
  <si>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</si>
  <si>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</si>
  <si>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</si>
  <si>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</si>
  <si>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</si>
  <si>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</si>
  <si>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</si>
  <si>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</si>
  <si>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</si>
  <si>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</si>
  <si>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</si>
  <si>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</si>
  <si>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</si>
  <si>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</si>
  <si>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</si>
  <si>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</si>
  <si>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</si>
  <si>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</si>
  <si>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</si>
  <si>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</si>
  <si>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</si>
  <si>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</si>
  <si>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</si>
  <si>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</si>
  <si>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</si>
  <si>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</si>
  <si>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</si>
  <si>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</si>
  <si>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</si>
  <si>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</si>
  <si>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</si>
  <si>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</si>
  <si>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</si>
  <si>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</si>
  <si>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</si>
  <si>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</si>
  <si>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</si>
  <si>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</si>
  <si>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</si>
  <si>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</si>
  <si>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</si>
  <si>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</si>
  <si>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</si>
  <si>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</si>
  <si>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</si>
  <si>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</si>
  <si>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</si>
  <si>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</si>
  <si>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</si>
  <si>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</si>
  <si>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</si>
  <si>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</si>
  <si>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</si>
  <si>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</si>
  <si>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</si>
  <si>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</si>
  <si>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</si>
  <si>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</si>
  <si>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</si>
  <si>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</si>
  <si>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</si>
  <si>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</si>
  <si>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</si>
  <si>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</si>
  <si>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</si>
  <si>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</si>
  <si>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</si>
  <si>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</si>
  <si>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</si>
  <si>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</si>
  <si>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</si>
  <si>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</si>
  <si>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</si>
  <si>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</si>
  <si>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</si>
  <si>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</si>
  <si>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</si>
  <si>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</si>
  <si>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</si>
  <si>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</si>
  <si>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</si>
  <si>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</si>
  <si>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</si>
  <si>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</si>
  <si>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</si>
  <si>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</si>
  <si>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</si>
  <si>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</si>
  <si>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</si>
  <si>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</si>
  <si>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</si>
  <si>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</si>
  <si>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</si>
  <si>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</si>
  <si>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</si>
  <si>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</si>
  <si>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</si>
  <si>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</si>
  <si>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</si>
  <si>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</si>
  <si>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</si>
  <si>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</si>
  <si>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</si>
  <si>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</si>
  <si>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</si>
  <si>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</si>
  <si>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</si>
  <si>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</si>
  <si>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</si>
  <si>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</si>
  <si>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</si>
  <si>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</si>
  <si>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</si>
  <si>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</si>
  <si>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</si>
  <si>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</si>
  <si>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</si>
  <si>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</si>
  <si>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</si>
  <si>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</si>
  <si>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</si>
  <si>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</si>
  <si>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</si>
  <si>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</si>
  <si>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</si>
  <si>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</si>
  <si>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</si>
  <si>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</si>
  <si>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</si>
  <si>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</si>
  <si>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</si>
  <si>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</si>
  <si>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</si>
  <si>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</si>
  <si>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</si>
  <si>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</si>
  <si>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</si>
  <si>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</si>
  <si>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</si>
  <si>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</si>
  <si>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</si>
  <si>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</si>
  <si>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</si>
  <si>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</si>
  <si>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</si>
  <si>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</si>
  <si>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</si>
  <si>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</si>
  <si>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</si>
  <si>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</si>
  <si>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</si>
  <si>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</si>
  <si>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</si>
  <si>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</si>
  <si>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</si>
  <si>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</si>
  <si>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</si>
  <si>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</si>
  <si>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</si>
  <si>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</si>
  <si>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</si>
  <si>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</si>
  <si>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</si>
  <si>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</si>
  <si>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</si>
  <si>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</si>
  <si>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</si>
  <si>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</si>
  <si>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</si>
  <si>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</si>
  <si>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</si>
  <si>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</si>
  <si>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</si>
  <si>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</si>
  <si>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</si>
  <si>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</si>
  <si>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</si>
  <si>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</si>
  <si>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</si>
  <si>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</si>
  <si>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</si>
  <si>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</si>
  <si>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</si>
  <si>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</si>
  <si>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</si>
  <si>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</si>
  <si>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</si>
  <si>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</si>
  <si>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</si>
  <si>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</si>
  <si>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</si>
  <si>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</si>
  <si>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</si>
  <si>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</si>
  <si>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</si>
  <si>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</si>
  <si>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</si>
  <si>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</si>
  <si>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</si>
  <si>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</si>
  <si>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</si>
  <si>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</si>
  <si>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</si>
  <si>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</si>
  <si>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</si>
  <si>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</si>
  <si>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</si>
  <si>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</si>
  <si>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</si>
  <si>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</si>
  <si>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</si>
  <si>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</si>
  <si>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</si>
  <si>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</si>
  <si>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</si>
  <si>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</si>
  <si>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</si>
  <si>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</si>
  <si>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</si>
  <si>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</si>
  <si>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</si>
  <si>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</si>
  <si>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</si>
  <si>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</si>
  <si>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</si>
  <si>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</si>
  <si>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</si>
  <si>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</si>
  <si>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</si>
  <si>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</si>
  <si>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</si>
  <si>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</si>
  <si>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</si>
  <si>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</si>
  <si>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</si>
  <si>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</si>
  <si>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</si>
  <si>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</si>
  <si>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</si>
  <si>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</si>
  <si>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</si>
  <si>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</si>
  <si>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</si>
  <si>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</si>
  <si>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</si>
  <si>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</si>
  <si>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</si>
  <si>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</si>
  <si>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</si>
  <si>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</si>
  <si>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</si>
  <si>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</si>
  <si>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</si>
  <si>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</si>
  <si>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</si>
  <si>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</si>
  <si>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</si>
  <si>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</si>
  <si>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</si>
  <si>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</si>
  <si>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</si>
  <si>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</si>
  <si>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</si>
  <si>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</si>
  <si>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</si>
  <si>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</si>
  <si>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</si>
  <si>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</si>
  <si>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</si>
  <si>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</si>
  <si>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</si>
  <si>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</si>
  <si>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</si>
  <si>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</si>
  <si>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</si>
  <si>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</si>
  <si>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</si>
  <si>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</si>
  <si>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</si>
  <si>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</si>
  <si>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</si>
  <si>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</si>
  <si>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</si>
  <si>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</si>
  <si>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</si>
  <si>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</si>
  <si>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</si>
  <si>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</si>
  <si>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</si>
  <si>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</si>
  <si>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</si>
  <si>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</si>
  <si>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</si>
  <si>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</si>
  <si>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</si>
  <si>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</si>
  <si>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</si>
  <si>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</si>
  <si>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</si>
  <si>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</si>
  <si>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</si>
  <si>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</si>
  <si>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</si>
  <si>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</si>
  <si>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</si>
  <si>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</si>
  <si>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</si>
  <si>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</si>
  <si>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</si>
  <si>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</si>
  <si>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</si>
  <si>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</si>
  <si>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</si>
  <si>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</si>
  <si>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</si>
  <si>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</si>
  <si>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</si>
  <si>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</si>
  <si>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</si>
  <si>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</si>
  <si>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</si>
  <si>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</si>
  <si>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</si>
  <si>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</si>
  <si>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</si>
  <si>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</si>
  <si>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</si>
  <si>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</si>
  <si>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</si>
  <si>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</si>
  <si>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</si>
  <si>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</si>
  <si>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</si>
  <si>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</si>
  <si>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</si>
  <si>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</si>
  <si>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</si>
  <si>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</si>
  <si>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</si>
  <si>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</si>
  <si>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</si>
  <si>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</si>
  <si>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</si>
  <si>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</si>
  <si>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</si>
  <si>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</si>
  <si>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</si>
  <si>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</si>
  <si>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</si>
  <si>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</si>
  <si>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</si>
  <si>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</si>
  <si>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</si>
  <si>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</si>
  <si>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</si>
  <si>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</si>
  <si>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</si>
  <si>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</si>
  <si>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</si>
  <si>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</si>
  <si>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</si>
  <si>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</si>
  <si>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</si>
  <si>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</si>
  <si>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</si>
  <si>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</si>
  <si>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</si>
  <si>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</si>
  <si>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</si>
  <si>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</si>
  <si>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</si>
  <si>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</si>
  <si>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</si>
  <si>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</si>
  <si>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</si>
  <si>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</si>
  <si>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</si>
  <si>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</si>
  <si>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</si>
  <si>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</si>
  <si>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</si>
  <si>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</si>
  <si>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</si>
  <si>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</si>
  <si>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</si>
  <si>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</si>
  <si>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</si>
  <si>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</si>
  <si>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</si>
  <si>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</si>
  <si>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</si>
  <si>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</si>
  <si>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</si>
  <si>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</si>
  <si>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</si>
  <si>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</si>
  <si>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</si>
  <si>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</si>
  <si>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</si>
  <si>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</si>
  <si>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</si>
  <si>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</si>
  <si>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</si>
  <si>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</si>
  <si>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</si>
  <si>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</si>
  <si>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</si>
  <si>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</si>
  <si>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</si>
  <si>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</si>
  <si>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</si>
  <si>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</si>
  <si>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</si>
  <si>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</si>
  <si>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</si>
  <si>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</si>
  <si>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</si>
  <si>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</si>
  <si>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</si>
  <si>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</si>
  <si>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</si>
  <si>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</si>
  <si>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</si>
  <si>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</si>
  <si>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</si>
  <si>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</si>
  <si>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</si>
  <si>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</si>
  <si>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</si>
  <si>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</si>
  <si>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</si>
  <si>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</si>
  <si>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</si>
  <si>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</si>
  <si>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</si>
  <si>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</si>
  <si>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</si>
  <si>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</si>
  <si>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</si>
  <si>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</si>
  <si>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</si>
  <si>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</si>
  <si>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</si>
  <si>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</si>
  <si>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</si>
  <si>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</si>
  <si>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</si>
  <si>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</si>
  <si>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</si>
  <si>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</si>
  <si>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</si>
  <si>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</si>
  <si>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</si>
  <si>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</si>
  <si>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</si>
  <si>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</si>
  <si>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</si>
  <si>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</si>
  <si>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</si>
  <si>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</si>
  <si>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</si>
  <si>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</si>
  <si>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</si>
  <si>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</si>
  <si>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</si>
  <si>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</si>
  <si>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</si>
  <si>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</si>
  <si>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</si>
  <si>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</si>
  <si>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</si>
  <si>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</si>
  <si>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</si>
  <si>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</si>
  <si>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</si>
  <si>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</si>
  <si>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</si>
  <si>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</si>
  <si>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</si>
  <si>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</si>
  <si>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</si>
  <si>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</si>
  <si>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</si>
  <si>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</si>
  <si>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</si>
  <si>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</si>
  <si>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</si>
  <si>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</si>
  <si>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</si>
  <si>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</si>
  <si>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</si>
  <si>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</si>
  <si>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</si>
  <si>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</si>
  <si>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</si>
  <si>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</si>
  <si>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</si>
  <si>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</si>
  <si>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</si>
  <si>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</si>
  <si>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</si>
  <si>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</si>
  <si>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</si>
  <si>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</si>
  <si>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</si>
  <si>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</si>
  <si>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</si>
  <si>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</si>
  <si>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</si>
  <si>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</si>
  <si>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</si>
  <si>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</si>
  <si>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</si>
  <si>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</si>
  <si>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</si>
  <si>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</si>
  <si>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</si>
  <si>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</si>
  <si>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</si>
  <si>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</si>
  <si>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</si>
  <si>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</si>
  <si>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</si>
  <si>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</si>
  <si>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</si>
  <si>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</si>
  <si>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</si>
  <si>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</si>
  <si>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</si>
  <si>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</si>
  <si>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</si>
  <si>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</si>
  <si>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</si>
  <si>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</si>
  <si>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</si>
  <si>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</si>
  <si>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</si>
  <si>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</si>
  <si>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</si>
  <si>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</si>
  <si>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</si>
  <si>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</si>
  <si>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</si>
  <si>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</si>
  <si>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</si>
  <si>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</si>
  <si>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</si>
  <si>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</si>
  <si>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</si>
  <si>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</si>
  <si>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</si>
  <si>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</si>
  <si>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</si>
  <si>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</si>
  <si>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</si>
  <si>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</si>
  <si>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</si>
  <si>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</si>
  <si>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</si>
  <si>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</si>
  <si>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</si>
  <si>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</si>
  <si>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</si>
  <si>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</si>
  <si>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</si>
  <si>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</si>
  <si>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</si>
  <si>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</si>
  <si>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</si>
  <si>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</si>
  <si>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</si>
  <si>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</si>
  <si>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</si>
  <si>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</si>
  <si>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</si>
  <si>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</si>
  <si>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</si>
  <si>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</si>
  <si>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</si>
  <si>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</si>
  <si>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</si>
  <si>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</si>
  <si>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</si>
  <si>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</si>
  <si>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</si>
  <si>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</si>
  <si>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</si>
  <si>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</si>
  <si>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</si>
  <si>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</si>
  <si>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</si>
  <si>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</si>
  <si>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</si>
  <si>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</si>
  <si>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</si>
  <si>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</si>
  <si>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</si>
  <si>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</si>
  <si>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</si>
  <si>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</si>
  <si>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</si>
  <si>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</si>
  <si>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</si>
  <si>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</si>
  <si>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</si>
  <si>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</si>
  <si>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</si>
  <si>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</si>
  <si>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</si>
  <si>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</si>
  <si>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</si>
  <si>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</si>
  <si>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</si>
  <si>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</si>
  <si>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</si>
  <si>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</si>
  <si>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</si>
  <si>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</si>
  <si>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</si>
  <si>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</si>
  <si>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</si>
  <si>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</si>
  <si>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</si>
  <si>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</si>
  <si>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</si>
  <si>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</si>
  <si>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</si>
  <si>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</si>
  <si>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</si>
  <si>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</si>
  <si>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</si>
  <si>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</si>
  <si>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</si>
  <si>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</si>
  <si>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</si>
  <si>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</si>
  <si>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</si>
  <si>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</si>
  <si>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</si>
  <si>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</si>
  <si>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</si>
  <si>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</si>
  <si>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</si>
  <si>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</si>
  <si>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</si>
  <si>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</si>
  <si>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</si>
  <si>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</si>
  <si>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</si>
  <si>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</si>
  <si>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</si>
  <si>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</si>
  <si>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</si>
  <si>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</si>
  <si>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</si>
  <si>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</si>
  <si>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</si>
  <si>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</si>
  <si>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</si>
  <si>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</si>
  <si>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</si>
  <si>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</si>
  <si>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</si>
  <si>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</si>
  <si>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</si>
  <si>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</si>
  <si>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</si>
  <si>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</si>
  <si>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</si>
  <si>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</si>
  <si>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</si>
  <si>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</si>
  <si>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</si>
  <si>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</si>
  <si>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</si>
  <si>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</si>
  <si>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</si>
  <si>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</si>
  <si>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</si>
  <si>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</si>
  <si>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</si>
  <si>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</si>
  <si>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</si>
  <si>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</si>
  <si>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</si>
  <si>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</si>
  <si>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</si>
  <si>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</si>
  <si>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</si>
  <si>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</si>
  <si>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</si>
  <si>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</si>
  <si>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</si>
  <si>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</si>
  <si>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</si>
  <si>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</si>
  <si>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</si>
  <si>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</si>
  <si>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</si>
  <si>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</si>
  <si>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</si>
  <si>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</si>
  <si>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</si>
  <si>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</si>
  <si>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</si>
  <si>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</si>
  <si>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</si>
  <si>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</si>
  <si>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</si>
  <si>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</si>
  <si>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</si>
  <si>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</si>
  <si>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</si>
  <si>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</si>
  <si>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</si>
  <si>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</si>
  <si>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</si>
  <si>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</si>
  <si>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</si>
  <si>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</si>
  <si>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</si>
  <si>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</si>
  <si>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</si>
  <si>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</si>
  <si>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</si>
  <si>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</si>
  <si>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</si>
  <si>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</si>
  <si>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</si>
  <si>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</si>
  <si>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</si>
  <si>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</si>
  <si>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</si>
  <si>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</si>
  <si>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</si>
  <si>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</si>
  <si>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</si>
  <si>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</si>
  <si>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</si>
  <si>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</si>
  <si>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</si>
  <si>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</si>
  <si>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</si>
  <si>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</si>
  <si>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</si>
  <si>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</si>
  <si>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</si>
  <si>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</si>
  <si>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</si>
  <si>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</si>
  <si>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</si>
  <si>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</si>
  <si>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</si>
  <si>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</si>
  <si>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</si>
  <si>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</si>
  <si>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</si>
  <si>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</si>
  <si>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</si>
  <si>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</si>
  <si>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</si>
  <si>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</si>
  <si>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</si>
  <si>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</si>
  <si>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</si>
  <si>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</si>
  <si>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</si>
  <si>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</si>
  <si>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</si>
  <si>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</si>
  <si>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</si>
  <si>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</si>
  <si>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</si>
  <si>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</si>
  <si>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</si>
  <si>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</si>
  <si>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</si>
  <si>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</si>
  <si>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</si>
  <si>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</si>
  <si>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</si>
  <si>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</si>
  <si>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</si>
  <si>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</si>
  <si>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</si>
  <si>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</si>
  <si>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</si>
  <si>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</si>
  <si>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</si>
  <si>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</si>
  <si>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</si>
  <si>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</si>
  <si>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</si>
  <si>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</si>
  <si>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</si>
  <si>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</si>
  <si>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</si>
  <si>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</si>
  <si>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</si>
  <si>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</si>
  <si>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</si>
  <si>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</si>
  <si>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</si>
  <si>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</si>
  <si>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</si>
  <si>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</si>
  <si>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</si>
  <si>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</si>
  <si>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</si>
  <si>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</si>
  <si>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</si>
  <si>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</si>
  <si>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</si>
  <si>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</si>
  <si>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</si>
  <si>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</si>
  <si>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</si>
  <si>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</si>
  <si>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</si>
  <si>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</si>
  <si>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</si>
  <si>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</si>
  <si>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</si>
  <si>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</si>
  <si>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</si>
  <si>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</si>
  <si>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</si>
  <si>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</si>
  <si>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</si>
  <si>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</si>
  <si>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</si>
  <si>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</si>
  <si>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</si>
  <si>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</si>
  <si>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</si>
  <si>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</si>
  <si>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</si>
  <si>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</si>
  <si>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</si>
  <si>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</si>
  <si>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</si>
  <si>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</si>
  <si>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</si>
  <si>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</si>
  <si>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</si>
  <si>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</si>
  <si>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</si>
  <si>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</si>
  <si>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</si>
  <si>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</si>
  <si>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</si>
  <si>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</si>
  <si>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</si>
  <si>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</si>
  <si>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</si>
  <si>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</si>
  <si>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</si>
  <si>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</si>
  <si>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</si>
  <si>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</si>
  <si>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</si>
  <si>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</si>
  <si>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</si>
  <si>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</si>
  <si>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</si>
  <si>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</si>
  <si>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</si>
  <si>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</si>
  <si>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</si>
  <si>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</si>
  <si>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</si>
  <si>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</si>
  <si>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</si>
  <si>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</si>
  <si>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</si>
  <si>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</si>
  <si>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</si>
  <si>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</si>
  <si>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</si>
  <si>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</si>
  <si>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</si>
  <si>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</si>
  <si>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</si>
  <si>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</si>
  <si>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</si>
  <si>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</si>
  <si>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</si>
  <si>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</si>
  <si>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</si>
  <si>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</si>
  <si>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</si>
  <si>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</si>
  <si>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</si>
  <si>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</si>
  <si>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</si>
  <si>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</si>
  <si>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</si>
  <si>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</si>
  <si>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</si>
  <si>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</si>
  <si>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</si>
  <si>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</si>
  <si>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</si>
  <si>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</si>
  <si>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</si>
  <si>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</si>
  <si>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</si>
  <si>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</si>
  <si>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</si>
  <si>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</si>
  <si>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</si>
  <si>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</si>
  <si>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</si>
  <si>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</si>
  <si>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</si>
  <si>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</si>
  <si>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</si>
  <si>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</si>
  <si>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</si>
  <si>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</si>
  <si>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</si>
  <si>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</si>
  <si>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</si>
  <si>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</si>
  <si>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</si>
  <si>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</si>
  <si>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</si>
  <si>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</si>
  <si>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</si>
  <si>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</si>
  <si>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</si>
  <si>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</si>
  <si>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</si>
  <si>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</si>
  <si>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</si>
  <si>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</si>
  <si>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</si>
  <si>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</si>
  <si>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</si>
  <si>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</si>
  <si>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</si>
  <si>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</si>
  <si>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</si>
  <si>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</si>
  <si>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</si>
  <si>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</si>
  <si>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</si>
  <si>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</si>
  <si>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</si>
  <si>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</si>
  <si>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</si>
  <si>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</si>
  <si>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</si>
  <si>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</si>
  <si>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</si>
  <si>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</si>
  <si>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</si>
  <si>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</si>
  <si>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</si>
  <si>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</si>
  <si>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</si>
  <si>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</si>
  <si>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</si>
  <si>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</si>
  <si>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</si>
  <si>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</si>
  <si>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</si>
  <si>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</si>
  <si>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</si>
  <si>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</si>
  <si>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</si>
  <si>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</si>
  <si>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</si>
  <si>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</si>
  <si>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</si>
  <si>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</si>
  <si>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</si>
  <si>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</si>
  <si>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</si>
  <si>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</si>
  <si>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</si>
  <si>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</si>
  <si>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</si>
  <si>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</si>
  <si>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</si>
  <si>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</si>
  <si>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</si>
  <si>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</si>
  <si>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</si>
  <si>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</si>
  <si>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</si>
  <si>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</si>
  <si>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</si>
  <si>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</si>
  <si>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</si>
  <si>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</si>
  <si>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</si>
  <si>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</si>
  <si>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</si>
  <si>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</si>
  <si>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</si>
  <si>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</si>
  <si>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</si>
  <si>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</si>
  <si>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</si>
  <si>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</si>
  <si>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</si>
  <si>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</si>
  <si>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</si>
  <si>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</si>
  <si>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</si>
  <si>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</si>
  <si>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</si>
  <si>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</si>
  <si>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</si>
  <si>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</si>
  <si>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</si>
  <si>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</si>
  <si>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</si>
  <si>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</si>
  <si>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</si>
  <si>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</si>
  <si>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</si>
  <si>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</si>
  <si>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</si>
  <si>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</si>
  <si>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</si>
  <si>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</si>
  <si>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</si>
  <si>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</si>
  <si>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</si>
  <si>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</si>
  <si>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</si>
  <si>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</si>
  <si>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</si>
  <si>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</si>
  <si>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</si>
  <si>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</si>
  <si>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</si>
  <si>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</si>
  <si>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</si>
  <si>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</si>
  <si>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</si>
  <si>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</si>
  <si>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</si>
  <si>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</si>
  <si>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</si>
  <si>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</si>
  <si>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</si>
  <si>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</si>
  <si>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</si>
  <si>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</si>
  <si>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</si>
  <si>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</si>
  <si>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</si>
  <si>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</si>
  <si>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</si>
  <si>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</si>
  <si>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</si>
  <si>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</si>
  <si>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</si>
  <si>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</si>
  <si>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</si>
  <si>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</si>
  <si>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</si>
  <si>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</si>
  <si>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</si>
  <si>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</si>
  <si>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</si>
  <si>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</si>
  <si>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</si>
  <si>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</si>
  <si>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</si>
  <si>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</si>
  <si>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</si>
  <si>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</si>
  <si>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</si>
  <si>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</si>
  <si>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</si>
  <si>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</si>
  <si>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</si>
  <si>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</si>
  <si>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</si>
  <si>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</si>
  <si>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</si>
  <si>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</si>
  <si>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</si>
  <si>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</si>
  <si>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</si>
  <si>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</si>
  <si>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</si>
  <si>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</si>
  <si>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</si>
  <si>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</si>
  <si>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</si>
  <si>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</si>
  <si>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</si>
  <si>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</si>
  <si>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</si>
  <si>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</si>
  <si>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</si>
  <si>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</si>
  <si>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</si>
  <si>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</si>
  <si>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</si>
  <si>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</si>
  <si>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</si>
  <si>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</si>
  <si>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</si>
  <si>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</si>
  <si>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</si>
  <si>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</si>
  <si>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</si>
  <si>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</si>
  <si>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</si>
  <si>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</si>
  <si>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</si>
  <si>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</si>
  <si>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</si>
  <si>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</si>
  <si>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</si>
  <si>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</si>
  <si>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</si>
  <si>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</si>
  <si>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</si>
  <si>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</si>
  <si>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</si>
  <si>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</si>
  <si>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</si>
  <si>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</si>
  <si>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</si>
  <si>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</si>
  <si>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</si>
  <si>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</si>
  <si>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</si>
  <si>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</si>
  <si>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</si>
  <si>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</si>
  <si>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</si>
  <si>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</si>
  <si>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</si>
  <si>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</si>
  <si>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</si>
  <si>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</si>
  <si>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</si>
  <si>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</si>
  <si>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</si>
  <si>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</si>
  <si>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</si>
  <si>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</si>
  <si>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</si>
  <si>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</si>
  <si>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</si>
  <si>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</si>
  <si>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</si>
  <si>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</si>
  <si>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</si>
  <si>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</si>
  <si>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</si>
  <si>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</si>
  <si>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</si>
  <si>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</si>
  <si>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</si>
  <si>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</si>
  <si>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</si>
  <si>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</si>
  <si>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</si>
  <si>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</si>
  <si>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</si>
  <si>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</si>
  <si>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</si>
  <si>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</si>
  <si>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</si>
  <si>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</si>
  <si>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</si>
  <si>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</si>
  <si>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</si>
  <si>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</si>
  <si>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</si>
  <si>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</si>
  <si>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</si>
  <si>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</si>
  <si>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</si>
  <si>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</si>
  <si>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</si>
  <si>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</si>
  <si>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</si>
  <si>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</si>
  <si>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</si>
  <si>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</si>
  <si>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</si>
  <si>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</si>
  <si>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</si>
  <si>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</si>
  <si>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</si>
  <si>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</si>
  <si>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</si>
  <si>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</si>
  <si>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</si>
  <si>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</si>
  <si>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</si>
  <si>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</si>
  <si>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</si>
  <si>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</si>
  <si>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</si>
  <si>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</si>
  <si>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</si>
  <si>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</si>
  <si>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</si>
  <si>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</si>
  <si>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</si>
  <si>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</si>
  <si>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</si>
  <si>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</si>
  <si>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</si>
  <si>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</si>
  <si>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</si>
  <si>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</si>
  <si>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</si>
  <si>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</si>
  <si>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</si>
  <si>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</si>
  <si>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</si>
  <si>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</si>
  <si>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</si>
  <si>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</si>
  <si>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</si>
  <si>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</si>
  <si>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</si>
  <si>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</si>
  <si>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</si>
  <si>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</si>
  <si>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</si>
  <si>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</si>
  <si>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</si>
  <si>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</si>
  <si>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</si>
  <si>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</si>
  <si>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</si>
  <si>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</si>
  <si>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</si>
  <si>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</si>
  <si>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</si>
  <si>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</si>
  <si>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</si>
  <si>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</si>
  <si>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</si>
  <si>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</si>
  <si>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</si>
  <si>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</si>
  <si>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</si>
  <si>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</si>
  <si>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</si>
  <si>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</si>
  <si>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</si>
  <si>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</si>
  <si>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</si>
  <si>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</si>
  <si>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</si>
  <si>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</si>
  <si>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</si>
  <si>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</si>
  <si>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</si>
  <si>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</si>
  <si>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</si>
  <si>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</si>
  <si>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</si>
  <si>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</si>
  <si>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</si>
  <si>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</si>
  <si>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</si>
  <si>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</si>
  <si>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</si>
  <si>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</si>
  <si>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</si>
  <si>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</si>
  <si>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</si>
  <si>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</si>
  <si>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</si>
  <si>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</si>
  <si>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</si>
  <si>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</si>
  <si>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</si>
  <si>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</si>
  <si>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</si>
  <si>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</si>
  <si>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</si>
  <si>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</si>
  <si>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</si>
  <si>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</si>
  <si>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</si>
  <si>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</si>
  <si>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</si>
  <si>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</si>
  <si>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</si>
  <si>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</si>
  <si>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</si>
  <si>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</si>
  <si>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</si>
  <si>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</si>
  <si>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</si>
  <si>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</si>
  <si>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</si>
  <si>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</si>
  <si>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</si>
  <si>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</si>
  <si>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</si>
  <si>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</si>
  <si>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</si>
  <si>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</si>
  <si>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</si>
  <si>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</si>
  <si>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</si>
  <si>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</si>
  <si>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</si>
  <si>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</si>
  <si>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</si>
  <si>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</si>
  <si>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</si>
  <si>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</si>
  <si>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</si>
  <si>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</si>
  <si>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</si>
  <si>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</si>
  <si>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</si>
  <si>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</si>
  <si>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</si>
  <si>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</si>
  <si>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</si>
  <si>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</si>
  <si>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</si>
  <si>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</si>
  <si>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</si>
  <si>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</si>
  <si>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</si>
  <si>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</si>
  <si>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</si>
  <si>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</si>
  <si>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</si>
  <si>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</si>
  <si>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</si>
  <si>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</si>
  <si>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</si>
  <si>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</si>
  <si>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</si>
  <si>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</si>
  <si>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</si>
  <si>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</si>
  <si>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</si>
  <si>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</si>
  <si>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</si>
  <si>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</si>
  <si>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</si>
  <si>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</si>
  <si>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</si>
  <si>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</si>
  <si>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</si>
  <si>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</si>
  <si>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</si>
  <si>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</si>
  <si>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</si>
  <si>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</si>
  <si>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</si>
  <si>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</si>
  <si>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</si>
  <si>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</si>
  <si>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</si>
  <si>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</si>
  <si>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</si>
  <si>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</si>
  <si>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</si>
  <si>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</si>
  <si>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</si>
  <si>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</si>
  <si>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</si>
  <si>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</si>
  <si>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</si>
  <si>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</si>
  <si>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</si>
  <si>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</si>
  <si>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</si>
  <si>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</si>
  <si>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</si>
  <si>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</si>
  <si>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</si>
  <si>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</si>
  <si>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</si>
  <si>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</si>
  <si>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</si>
  <si>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</si>
  <si>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</si>
  <si>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</si>
  <si>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</si>
  <si>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</si>
  <si>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</si>
  <si>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</si>
  <si>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</si>
  <si>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</si>
  <si>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</si>
  <si>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</si>
  <si>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</si>
  <si>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</si>
  <si>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</si>
  <si>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</si>
  <si>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</si>
  <si>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</si>
  <si>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</si>
  <si>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</si>
  <si>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</si>
  <si>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</si>
  <si>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</si>
  <si>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</si>
  <si>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</si>
  <si>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</si>
  <si>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</si>
  <si>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</si>
  <si>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</si>
  <si>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</si>
  <si>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</si>
  <si>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</si>
  <si>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</si>
  <si>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</si>
  <si>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</si>
  <si>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</si>
  <si>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</si>
  <si>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</si>
  <si>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</si>
  <si>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</si>
  <si>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</si>
  <si>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</si>
  <si>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</si>
  <si>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</si>
  <si>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</si>
  <si>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</si>
  <si>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</si>
  <si>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</si>
  <si>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</si>
  <si>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</si>
  <si>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</si>
  <si>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</si>
  <si>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</si>
  <si>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</si>
  <si>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</si>
  <si>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</si>
  <si>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</si>
  <si>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</si>
  <si>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</si>
  <si>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</si>
  <si>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</si>
  <si>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</si>
  <si>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</si>
  <si>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</si>
  <si>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</si>
  <si>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</si>
  <si>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</si>
  <si>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</si>
  <si>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</si>
  <si>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</si>
  <si>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</si>
  <si>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</si>
  <si>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</si>
  <si>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</si>
  <si>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</si>
  <si>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</si>
  <si>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</si>
  <si>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</si>
  <si>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</si>
  <si>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</si>
  <si>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</si>
  <si>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</si>
  <si>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</si>
  <si>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</si>
  <si>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</si>
  <si>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</si>
  <si>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</si>
  <si>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</si>
  <si>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</si>
  <si>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</si>
  <si>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</si>
  <si>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</si>
  <si>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</si>
  <si>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</si>
  <si>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</si>
  <si>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</si>
  <si>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</si>
  <si>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</si>
  <si>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</si>
  <si>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</si>
  <si>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</si>
  <si>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</si>
  <si>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</si>
  <si>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</si>
  <si>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</si>
  <si>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</si>
  <si>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</si>
  <si>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</si>
  <si>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</si>
  <si>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</si>
  <si>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</si>
  <si>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</si>
  <si>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</si>
  <si>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</si>
  <si>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</si>
  <si>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</si>
  <si>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</si>
  <si>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</si>
  <si>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</si>
  <si>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</si>
  <si>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</si>
  <si>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</si>
  <si>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</si>
  <si>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</si>
  <si>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</si>
  <si>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</si>
  <si>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</si>
  <si>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</si>
  <si>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</si>
  <si>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</si>
  <si>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</si>
  <si>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</si>
  <si>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</si>
  <si>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</si>
  <si>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</si>
  <si>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</si>
  <si>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</si>
  <si>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</si>
  <si>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</si>
  <si>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</si>
  <si>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</si>
  <si>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</si>
  <si>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</si>
  <si>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</si>
  <si>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</si>
  <si>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</si>
  <si>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</si>
  <si>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</si>
  <si>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</si>
  <si>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</si>
  <si>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</si>
  <si>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</si>
  <si>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</si>
  <si>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</si>
  <si>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</si>
  <si>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</si>
  <si>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</si>
  <si>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</si>
  <si>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</si>
  <si>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</si>
  <si>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</si>
  <si>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</si>
  <si>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</si>
  <si>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</si>
  <si>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</si>
  <si>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</si>
  <si>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</si>
  <si>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</si>
  <si>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</si>
  <si>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</si>
  <si>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</si>
  <si>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</si>
  <si>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</si>
  <si>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</si>
  <si>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</si>
  <si>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</si>
  <si>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</si>
  <si>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</si>
  <si>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</si>
  <si>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</si>
  <si>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</si>
  <si>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</si>
  <si>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</si>
  <si>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</si>
  <si>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</si>
  <si>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</si>
  <si>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</si>
  <si>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</si>
  <si>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</si>
  <si>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</si>
  <si>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</si>
  <si>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</si>
  <si>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</si>
  <si>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</si>
  <si>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</si>
  <si>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</si>
  <si>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</si>
  <si>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</si>
  <si>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</si>
  <si>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</si>
  <si>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</si>
  <si>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</si>
  <si>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</si>
  <si>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</si>
  <si>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</si>
  <si>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</si>
  <si>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</si>
  <si>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</si>
  <si>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</si>
  <si>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</si>
  <si>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</si>
  <si>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</si>
  <si>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</si>
  <si>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</si>
  <si>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</si>
  <si>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</si>
  <si>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</si>
  <si>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</si>
  <si>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</si>
  <si>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</si>
  <si>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</si>
  <si>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</si>
  <si>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</si>
  <si>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</si>
  <si>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</si>
  <si>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</si>
  <si>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</si>
  <si>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</si>
  <si>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</si>
  <si>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</si>
  <si>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</si>
  <si>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</si>
  <si>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</si>
  <si>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</si>
  <si>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</si>
  <si>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</si>
  <si>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</si>
  <si>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</si>
  <si>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</si>
  <si>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</si>
  <si>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</si>
  <si>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</si>
  <si>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</si>
  <si>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</si>
  <si>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</si>
  <si>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</si>
  <si>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</si>
  <si>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</si>
  <si>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</si>
  <si>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</si>
  <si>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</si>
  <si>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</si>
  <si>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</si>
  <si>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</si>
  <si>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</si>
  <si>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</si>
  <si>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</si>
  <si>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</si>
  <si>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</si>
  <si>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</si>
  <si>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</si>
  <si>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</si>
  <si>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</si>
  <si>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</si>
  <si>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</si>
  <si>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</si>
  <si>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</si>
  <si>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</si>
  <si>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</si>
  <si>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</si>
  <si>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</si>
  <si>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</si>
  <si>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</si>
  <si>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</si>
  <si>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</si>
  <si>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</si>
  <si>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</si>
  <si>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</si>
  <si>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</si>
  <si>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</si>
  <si>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</si>
  <si>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</si>
  <si>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</si>
  <si>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</si>
  <si>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</si>
  <si>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</si>
  <si>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</si>
  <si>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</si>
  <si>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</si>
  <si>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</si>
  <si>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</si>
  <si>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</si>
  <si>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</si>
  <si>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</si>
  <si>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</si>
  <si>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</si>
  <si>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</si>
  <si>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</si>
  <si>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</si>
  <si>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</si>
  <si>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</si>
  <si>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</si>
  <si>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</si>
  <si>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</si>
  <si>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</si>
  <si>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</si>
  <si>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</si>
  <si>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</si>
  <si>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</si>
  <si>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</si>
  <si>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</si>
  <si>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</si>
  <si>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</si>
  <si>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</si>
  <si>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</si>
  <si>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</si>
  <si>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</si>
  <si>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</si>
  <si>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</si>
  <si>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</si>
  <si>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</si>
  <si>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</si>
  <si>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</si>
  <si>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</si>
  <si>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</si>
  <si>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</si>
  <si>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</si>
  <si>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</si>
  <si>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</si>
  <si>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</si>
  <si>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</si>
  <si>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</si>
  <si>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</si>
  <si>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</si>
  <si>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</si>
  <si>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</si>
  <si>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</si>
  <si>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</si>
  <si>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</si>
  <si>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</si>
  <si>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</si>
  <si>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</si>
  <si>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</si>
  <si>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</si>
  <si>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</si>
  <si>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</si>
  <si>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</si>
  <si>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</si>
  <si>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</si>
  <si>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</si>
  <si>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</si>
  <si>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</si>
  <si>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</si>
  <si>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</si>
  <si>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</si>
  <si>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</si>
  <si>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</si>
  <si>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</si>
  <si>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</si>
  <si>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</si>
  <si>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</si>
  <si>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</si>
  <si>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</si>
  <si>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</si>
  <si>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</si>
  <si>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</si>
  <si>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</si>
  <si>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</si>
  <si>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</si>
  <si>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</si>
  <si>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</si>
  <si>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</si>
  <si>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</si>
  <si>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</si>
  <si>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</si>
  <si>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</si>
  <si>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</si>
  <si>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</si>
  <si>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</si>
  <si>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</si>
  <si>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</si>
  <si>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</si>
  <si>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</si>
  <si>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</si>
  <si>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</si>
  <si>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</si>
  <si>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</si>
  <si>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</si>
  <si>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</si>
  <si>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</si>
  <si>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</si>
  <si>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</si>
  <si>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</si>
  <si>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</si>
  <si>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</si>
  <si>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</si>
  <si>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</si>
  <si>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</si>
  <si>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</si>
  <si>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</si>
  <si>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</si>
  <si>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</si>
  <si>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</si>
  <si>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</si>
  <si>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</si>
  <si>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</si>
  <si>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</si>
  <si>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</si>
  <si>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</si>
  <si>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</si>
  <si>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</si>
  <si>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</si>
  <si>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</si>
  <si>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</si>
  <si>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</si>
  <si>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</si>
  <si>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</si>
  <si>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</si>
  <si>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</si>
  <si>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</si>
  <si>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</si>
  <si>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</si>
  <si>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</si>
  <si>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</si>
  <si>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</si>
  <si>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</si>
  <si>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</si>
  <si>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</si>
  <si>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</si>
  <si>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</si>
  <si>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</si>
  <si>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</si>
  <si>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</si>
  <si>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</si>
  <si>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</si>
  <si>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</si>
  <si>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</si>
  <si>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</si>
  <si>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</si>
  <si>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</si>
  <si>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</si>
  <si>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</si>
  <si>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</si>
  <si>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</si>
  <si>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</si>
  <si>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</si>
  <si>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</si>
  <si>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</si>
  <si>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</si>
  <si>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</si>
  <si>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</si>
  <si>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</si>
  <si>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</si>
  <si>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</si>
  <si>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</si>
  <si>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</si>
  <si>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</si>
  <si>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</si>
  <si>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</si>
  <si>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</si>
  <si>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</si>
  <si>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</si>
  <si>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</si>
  <si>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</si>
  <si>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</si>
  <si>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</si>
  <si>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</si>
  <si>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</si>
  <si>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</si>
  <si>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</si>
  <si>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</si>
  <si>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</si>
  <si>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</si>
  <si>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</si>
  <si>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</si>
  <si>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</si>
  <si>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</si>
  <si>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</si>
  <si>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</si>
  <si>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</si>
  <si>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</si>
  <si>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</si>
  <si>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</si>
  <si>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</si>
  <si>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</si>
  <si>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</si>
  <si>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</si>
  <si>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</si>
  <si>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</si>
  <si>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</si>
  <si>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</si>
  <si>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</si>
  <si>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</si>
  <si>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</si>
  <si>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</si>
  <si>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</si>
  <si>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</si>
  <si>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</si>
  <si>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</si>
  <si>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</si>
  <si>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</si>
  <si>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</si>
  <si>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</si>
  <si>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</si>
  <si>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</si>
  <si>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</si>
  <si>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</si>
  <si>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</si>
  <si>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</si>
  <si>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</si>
  <si>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</si>
  <si>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</si>
  <si>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</si>
  <si>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</si>
  <si>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</si>
  <si>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</si>
  <si>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</si>
  <si>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</si>
  <si>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</si>
  <si>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</si>
  <si>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</si>
  <si>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</si>
  <si>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</si>
  <si>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</si>
  <si>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</si>
  <si>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</si>
  <si>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</si>
  <si>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</si>
  <si>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</si>
  <si>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</si>
  <si>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</si>
  <si>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</si>
  <si>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</si>
  <si>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</si>
  <si>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</si>
  <si>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</si>
  <si>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</si>
  <si>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</si>
  <si>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</si>
  <si>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</si>
  <si>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</si>
  <si>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</si>
  <si>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</si>
  <si>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</si>
  <si>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</si>
  <si>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</si>
  <si>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</si>
  <si>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</si>
  <si>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</si>
  <si>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</si>
  <si>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</si>
  <si>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</si>
  <si>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</si>
  <si>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</si>
  <si>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</si>
  <si>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</si>
  <si>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</si>
  <si>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</si>
  <si>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</si>
  <si>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</si>
  <si>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</si>
  <si>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</si>
  <si>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</si>
  <si>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</si>
  <si>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</si>
  <si>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</si>
  <si>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</si>
  <si>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</si>
  <si>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</si>
  <si>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</si>
  <si>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</si>
  <si>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</si>
  <si>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</si>
  <si>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</si>
  <si>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</si>
  <si>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</si>
  <si>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</si>
  <si>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</si>
  <si>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</si>
  <si>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</si>
  <si>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</si>
  <si>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</si>
  <si>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</si>
  <si>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</si>
  <si>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</si>
  <si>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</si>
  <si>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</si>
  <si>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</si>
  <si>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</si>
  <si>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</si>
  <si>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</si>
  <si>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</si>
  <si>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</si>
  <si>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</si>
  <si>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</si>
  <si>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</si>
  <si>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</si>
  <si>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</si>
  <si>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</si>
  <si>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</si>
  <si>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</si>
  <si>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</si>
  <si>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</si>
  <si>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</si>
  <si>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</si>
  <si>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</si>
  <si>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</si>
  <si>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</si>
  <si>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</si>
  <si>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</si>
  <si>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</si>
  <si>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</si>
  <si>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</si>
  <si>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</si>
  <si>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</si>
  <si>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</si>
  <si>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</si>
  <si>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</si>
  <si>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</si>
  <si>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</si>
  <si>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</si>
  <si>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</si>
  <si>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</si>
  <si>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</si>
  <si>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</si>
  <si>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</si>
  <si>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</si>
  <si>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</si>
  <si>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</si>
  <si>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</si>
  <si>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</si>
  <si>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</si>
  <si>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</si>
  <si>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</si>
  <si>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</si>
  <si>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</si>
  <si>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</si>
  <si>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</si>
  <si>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</si>
  <si>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</si>
  <si>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</si>
  <si>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</si>
  <si>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</si>
  <si>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</si>
  <si>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</si>
  <si>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</si>
  <si>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</si>
  <si>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</si>
  <si>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</si>
  <si>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</si>
  <si>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</si>
  <si>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</si>
  <si>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</si>
  <si>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</si>
  <si>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</si>
  <si>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</si>
  <si>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</si>
  <si>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</si>
  <si>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</si>
  <si>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</si>
  <si>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</si>
  <si>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</si>
  <si>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</si>
  <si>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</si>
  <si>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</si>
  <si>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</si>
  <si>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</si>
  <si>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</si>
  <si>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</si>
  <si>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</si>
  <si>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</si>
  <si>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</si>
  <si>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</si>
  <si>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</si>
  <si>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</si>
  <si>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</si>
  <si>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</si>
  <si>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</si>
  <si>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</si>
  <si>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</si>
  <si>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</si>
  <si>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</si>
  <si>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</si>
  <si>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</si>
  <si>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</si>
  <si>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</si>
  <si>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</si>
  <si>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</si>
  <si>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</si>
  <si>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</si>
  <si>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</si>
  <si>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</si>
  <si>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</si>
  <si>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</si>
  <si>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</si>
  <si>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</si>
  <si>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</si>
  <si>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</si>
  <si>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</si>
  <si>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</si>
  <si>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</si>
  <si>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</si>
  <si>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</si>
  <si>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</si>
  <si>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</si>
  <si>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</si>
  <si>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</si>
  <si>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</si>
  <si>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</si>
  <si>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</si>
  <si>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</si>
  <si>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</si>
  <si>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</si>
  <si>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</si>
  <si>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</si>
  <si>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</si>
  <si>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</si>
  <si>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</si>
  <si>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</si>
  <si>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</si>
  <si>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</si>
  <si>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</si>
  <si>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</si>
  <si>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</si>
  <si>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</si>
  <si>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</si>
  <si>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</si>
  <si>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</si>
  <si>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</si>
  <si>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</si>
  <si>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</si>
  <si>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</si>
  <si>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</si>
  <si>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</si>
  <si>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</si>
  <si>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</si>
  <si>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</si>
  <si>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</si>
  <si>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</si>
  <si>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</si>
  <si>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</si>
  <si>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</si>
  <si>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</si>
  <si>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</si>
  <si>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</si>
  <si>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</si>
  <si>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</si>
  <si>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</si>
  <si>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</si>
  <si>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</si>
  <si>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</si>
  <si>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</si>
  <si>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</si>
  <si>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</si>
  <si>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</si>
  <si>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</si>
  <si>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</si>
  <si>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</si>
  <si>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</si>
  <si>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</si>
  <si>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</si>
  <si>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</si>
  <si>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</si>
  <si>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</si>
  <si>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</si>
  <si>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</si>
  <si>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</si>
  <si>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</si>
  <si>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</si>
  <si>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</si>
  <si>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</si>
  <si>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</si>
  <si>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</si>
  <si>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</si>
  <si>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</si>
  <si>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</si>
  <si>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</si>
  <si>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</si>
  <si>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</si>
  <si>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</si>
  <si>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</si>
  <si>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</si>
  <si>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</si>
  <si>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</si>
  <si>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</si>
  <si>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</si>
  <si>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</si>
  <si>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</si>
  <si>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</si>
  <si>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</si>
  <si>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</si>
  <si>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</si>
  <si>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</si>
  <si>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</si>
  <si>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</si>
  <si>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</si>
  <si>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</si>
  <si>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</si>
  <si>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</si>
  <si>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</si>
  <si>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</si>
  <si>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</si>
  <si>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</si>
  <si>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</si>
  <si>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</si>
  <si>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</si>
  <si>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</si>
  <si>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</si>
  <si>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</si>
  <si>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</si>
  <si>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</si>
  <si>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</si>
  <si>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</si>
  <si>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</si>
  <si>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</si>
  <si>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</si>
  <si>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</si>
  <si>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</si>
  <si>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</si>
  <si>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</si>
  <si>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</si>
  <si>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</si>
  <si>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</si>
  <si>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</si>
  <si>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</si>
  <si>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</si>
  <si>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</si>
  <si>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</si>
  <si>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</si>
  <si>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</si>
  <si>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</si>
  <si>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</si>
  <si>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</si>
  <si>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</si>
  <si>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</si>
  <si>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</si>
  <si>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</si>
  <si>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</si>
  <si>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</si>
  <si>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</si>
  <si>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</si>
  <si>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</si>
  <si>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</si>
  <si>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</si>
  <si>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</si>
  <si>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</si>
  <si>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</si>
  <si>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</si>
  <si>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</si>
  <si>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</si>
  <si>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</si>
  <si>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</si>
  <si>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</si>
  <si>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</si>
  <si>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</si>
  <si>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</si>
  <si>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</si>
  <si>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</si>
  <si>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</si>
  <si>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</si>
  <si>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</si>
  <si>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</si>
  <si>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</si>
  <si>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</si>
  <si>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</si>
  <si>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</si>
  <si>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</si>
  <si>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</si>
  <si>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</si>
  <si>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</si>
  <si>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</si>
  <si>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</si>
  <si>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</si>
  <si>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</si>
  <si>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</si>
  <si>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</si>
  <si>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</si>
  <si>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</si>
  <si>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</si>
  <si>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</si>
  <si>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</si>
  <si>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</si>
  <si>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</si>
  <si>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</si>
  <si>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</si>
  <si>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</si>
  <si>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</si>
  <si>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</si>
  <si>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</si>
  <si>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</si>
  <si>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</si>
  <si>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</si>
  <si>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</si>
  <si>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</si>
  <si>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</si>
  <si>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</si>
  <si>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</si>
  <si>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</si>
  <si>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</si>
  <si>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</si>
  <si>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</si>
  <si>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</si>
  <si>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</si>
  <si>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</si>
  <si>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</si>
  <si>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</si>
  <si>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</si>
  <si>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</si>
  <si>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</si>
  <si>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</si>
  <si>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</si>
  <si>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</si>
  <si>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</si>
  <si>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</si>
  <si>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</si>
  <si>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</si>
  <si>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</si>
  <si>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</si>
  <si>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</si>
  <si>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</si>
  <si>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</si>
  <si>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</si>
  <si>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</si>
  <si>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</si>
  <si>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</si>
  <si>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</si>
  <si>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</si>
  <si>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</si>
  <si>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</si>
  <si>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</si>
  <si>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</si>
  <si>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</si>
  <si>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</si>
  <si>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</si>
  <si>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</si>
  <si>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</si>
  <si>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</si>
  <si>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</si>
  <si>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</si>
  <si>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</si>
  <si>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</si>
  <si>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</si>
  <si>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</si>
  <si>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</si>
  <si>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</si>
  <si>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</si>
  <si>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</si>
  <si>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</si>
  <si>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</si>
  <si>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</si>
  <si>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</si>
  <si>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</si>
  <si>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</si>
  <si>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</si>
  <si>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</si>
  <si>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</si>
  <si>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</si>
  <si>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</si>
  <si>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</si>
  <si>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</si>
  <si>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</si>
  <si>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</si>
  <si>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</si>
  <si>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</si>
  <si>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</si>
  <si>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</si>
  <si>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</si>
  <si>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</si>
  <si>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</si>
  <si>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</si>
  <si>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</si>
  <si>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</si>
  <si>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</si>
  <si>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</si>
  <si>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</si>
  <si>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</si>
  <si>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</si>
  <si>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</si>
  <si>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</si>
  <si>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</si>
  <si>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</si>
  <si>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</si>
  <si>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</si>
  <si>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</si>
  <si>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</si>
  <si>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</si>
  <si>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</si>
  <si>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</si>
  <si>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</si>
  <si>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</si>
  <si>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</si>
  <si>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</si>
  <si>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</si>
  <si>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</si>
  <si>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</si>
  <si>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</si>
  <si>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</si>
  <si>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</si>
  <si>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</si>
  <si>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</si>
  <si>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</si>
  <si>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</si>
  <si>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</si>
  <si>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</si>
  <si>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</si>
  <si>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</si>
  <si>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</si>
  <si>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</si>
  <si>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</si>
  <si>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</si>
  <si>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</si>
  <si>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</si>
  <si>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</si>
  <si>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</si>
  <si>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</si>
  <si>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</si>
  <si>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</si>
  <si>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</si>
  <si>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</si>
  <si>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</si>
  <si>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</si>
  <si>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</si>
  <si>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</si>
  <si>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</si>
  <si>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</si>
  <si>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</si>
  <si>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</si>
  <si>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</si>
  <si>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</si>
  <si>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</si>
  <si>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</si>
  <si>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</si>
  <si>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</si>
  <si>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</si>
  <si>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</si>
  <si>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</si>
  <si>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</si>
  <si>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</si>
  <si>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</si>
  <si>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</si>
  <si>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</si>
  <si>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</si>
  <si>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</si>
  <si>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</si>
  <si>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</si>
  <si>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</si>
  <si>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</si>
  <si>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</si>
  <si>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</si>
  <si>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</si>
  <si>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</si>
  <si>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</si>
  <si>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</si>
  <si>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</si>
  <si>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</si>
  <si>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</si>
  <si>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</si>
  <si>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</si>
  <si>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</si>
  <si>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</si>
  <si>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</si>
  <si>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</si>
  <si>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</si>
  <si>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</si>
  <si>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</si>
  <si>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</si>
  <si>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</si>
  <si>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</si>
  <si>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</si>
  <si>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</si>
  <si>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</si>
  <si>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</si>
  <si>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</si>
  <si>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</si>
  <si>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</si>
  <si>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</si>
  <si>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</si>
  <si>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</si>
  <si>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</si>
  <si>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</si>
  <si>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</si>
  <si>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</si>
  <si>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</si>
  <si>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</si>
  <si>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</si>
  <si>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</si>
  <si>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</si>
  <si>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</si>
  <si>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</si>
  <si>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</si>
  <si>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</si>
  <si>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</si>
  <si>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</si>
  <si>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</si>
  <si>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</si>
  <si>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</si>
  <si>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</si>
  <si>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</si>
  <si>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</si>
  <si>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</si>
  <si>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</si>
  <si>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</si>
  <si>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</si>
  <si>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</si>
  <si>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</si>
  <si>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</si>
  <si>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</si>
  <si>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</si>
  <si>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</si>
  <si>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</si>
  <si>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</si>
  <si>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</si>
  <si>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</si>
  <si>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</si>
  <si>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</si>
  <si>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</si>
  <si>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</si>
  <si>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</si>
  <si>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</si>
  <si>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</si>
  <si>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</si>
  <si>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</si>
  <si>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</si>
  <si>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</si>
  <si>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</si>
  <si>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</si>
  <si>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</si>
  <si>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</si>
  <si>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</si>
  <si>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</si>
  <si>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</si>
  <si>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</si>
  <si>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</si>
  <si>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</si>
  <si>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</si>
  <si>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</si>
  <si>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</si>
  <si>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</si>
  <si>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</si>
  <si>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</si>
  <si>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</si>
  <si>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</si>
  <si>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</si>
  <si>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</si>
  <si>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</si>
  <si>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</si>
  <si>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</si>
  <si>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</si>
  <si>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</si>
  <si>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</si>
  <si>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</si>
  <si>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</si>
  <si>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</si>
  <si>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</si>
  <si>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</si>
  <si>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</si>
  <si>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</si>
  <si>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</si>
  <si>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</si>
  <si>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</si>
  <si>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</si>
  <si>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</si>
  <si>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</si>
  <si>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</si>
  <si>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</si>
  <si>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</si>
  <si>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</si>
  <si>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</si>
  <si>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</si>
  <si>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</si>
  <si>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</si>
  <si>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</si>
  <si>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</si>
  <si>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</si>
  <si>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</si>
  <si>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</si>
  <si>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</si>
  <si>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</si>
  <si>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</si>
  <si>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</si>
  <si>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</si>
  <si>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</si>
  <si>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</si>
  <si>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</si>
  <si>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</si>
  <si>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</si>
  <si>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</si>
  <si>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</si>
  <si>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</si>
  <si>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</si>
  <si>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</si>
  <si>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</si>
  <si>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</si>
  <si>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</si>
  <si>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</si>
  <si>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</si>
  <si>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</si>
  <si>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</si>
  <si>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</si>
  <si>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</si>
  <si>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</si>
  <si>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</si>
  <si>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</si>
  <si>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</si>
  <si>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</si>
  <si>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</si>
  <si>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</si>
  <si>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</si>
  <si>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</si>
  <si>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</si>
  <si>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</si>
  <si>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</si>
  <si>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</si>
  <si>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</si>
  <si>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</si>
  <si>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</si>
  <si>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</si>
  <si>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</si>
  <si>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</si>
  <si>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</si>
  <si>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</si>
  <si>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</si>
  <si>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</si>
  <si>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</si>
  <si>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</si>
  <si>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</si>
  <si>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</si>
  <si>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</si>
  <si>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</si>
  <si>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</si>
  <si>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</si>
  <si>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</si>
  <si>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</si>
  <si>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</si>
  <si>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</si>
  <si>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</si>
  <si>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</si>
  <si>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</si>
  <si>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</si>
  <si>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</si>
  <si>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</si>
  <si>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</si>
  <si>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</si>
  <si>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</si>
  <si>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</si>
  <si>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</si>
  <si>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</si>
  <si>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</si>
  <si>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</si>
  <si>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</si>
  <si>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</si>
  <si>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</si>
  <si>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</si>
  <si>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</si>
  <si>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</si>
  <si>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</si>
  <si>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</si>
  <si>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</si>
  <si>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</si>
  <si>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</si>
  <si>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</si>
  <si>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</si>
  <si>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</si>
  <si>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</si>
  <si>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</si>
  <si>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</si>
  <si>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</si>
  <si>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</si>
  <si>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</si>
  <si>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</si>
  <si>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</si>
  <si>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</si>
  <si>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</si>
  <si>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</si>
  <si>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</si>
  <si>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</si>
  <si>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</si>
  <si>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</si>
  <si>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</si>
  <si>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</si>
  <si>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</si>
  <si>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</si>
  <si>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</si>
  <si>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</si>
  <si>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</si>
  <si>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</si>
  <si>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</si>
  <si>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</si>
  <si>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</si>
  <si>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</si>
  <si>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</si>
  <si>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</si>
  <si>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</si>
  <si>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</si>
  <si>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</si>
  <si>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</si>
  <si>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</si>
  <si>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</si>
  <si>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</si>
  <si>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</si>
  <si>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</si>
  <si>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</si>
  <si>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</si>
  <si>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</si>
  <si>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</si>
  <si>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</si>
  <si>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</si>
  <si>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</si>
  <si>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</si>
  <si>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</si>
  <si>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</si>
  <si>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</si>
  <si>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</si>
  <si>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</si>
  <si>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</si>
  <si>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</si>
  <si>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</si>
  <si>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</si>
  <si>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</si>
  <si>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</si>
  <si>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</si>
  <si>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</si>
  <si>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</si>
  <si>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</si>
  <si>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</si>
  <si>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</si>
  <si>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</si>
  <si>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</si>
  <si>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</si>
  <si>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</si>
  <si>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</si>
  <si>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</si>
  <si>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</si>
  <si>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</si>
  <si>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</si>
  <si>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</si>
  <si>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</si>
  <si>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</si>
  <si>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</si>
  <si>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</si>
  <si>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</si>
  <si>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</si>
  <si>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</si>
  <si>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</si>
  <si>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</si>
  <si>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</si>
  <si>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</si>
  <si>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</si>
  <si>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</si>
  <si>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</si>
  <si>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</si>
  <si>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</si>
  <si>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</si>
  <si>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</si>
  <si>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</si>
  <si>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</si>
  <si>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</si>
  <si>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</si>
  <si>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</si>
  <si>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</si>
  <si>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</si>
  <si>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</si>
  <si>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</si>
  <si>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</si>
  <si>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</si>
  <si>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</si>
  <si>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</si>
  <si>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</si>
  <si>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</si>
  <si>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</si>
  <si>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</si>
  <si>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</si>
  <si>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</si>
  <si>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</si>
  <si>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</si>
  <si>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</si>
  <si>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</si>
  <si>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</si>
  <si>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</si>
  <si>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</si>
  <si>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</si>
  <si>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</si>
  <si>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</si>
  <si>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</si>
  <si>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</si>
  <si>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</si>
  <si>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</si>
  <si>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</si>
  <si>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</si>
  <si>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</si>
  <si>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</si>
  <si>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</si>
  <si>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</si>
  <si>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</si>
  <si>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</si>
  <si>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</si>
  <si>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</si>
  <si>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</si>
  <si>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</si>
  <si>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</si>
  <si>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</si>
  <si>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</si>
  <si>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</si>
  <si>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</si>
  <si>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</si>
  <si>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</si>
  <si>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</si>
  <si>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</si>
  <si>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</si>
  <si>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</si>
  <si>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</si>
  <si>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</si>
  <si>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</si>
  <si>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</si>
  <si>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</si>
  <si>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</si>
  <si>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</si>
  <si>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</si>
  <si>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</si>
  <si>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</si>
  <si>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</si>
  <si>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</si>
  <si>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</si>
  <si>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</si>
  <si>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</si>
  <si>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</si>
  <si>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</si>
  <si>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</si>
  <si>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</si>
  <si>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</si>
  <si>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</si>
  <si>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</si>
  <si>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</si>
  <si>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</si>
  <si>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</si>
  <si>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</si>
  <si>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</si>
  <si>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</si>
  <si>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</si>
  <si>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</si>
  <si>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</si>
  <si>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</si>
  <si>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</si>
  <si>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</si>
  <si>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</si>
  <si>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</si>
  <si>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</si>
  <si>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</si>
  <si>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</si>
  <si>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</si>
  <si>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</si>
  <si>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</si>
  <si>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</si>
  <si>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</si>
  <si>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</si>
  <si>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</si>
  <si>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</si>
  <si>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</si>
  <si>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</si>
  <si>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</si>
  <si>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</si>
  <si>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</si>
  <si>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</si>
  <si>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</si>
  <si>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</si>
  <si>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</si>
  <si>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</si>
  <si>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</si>
  <si>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</si>
  <si>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</si>
  <si>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</si>
  <si>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</si>
  <si>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</si>
  <si>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</si>
  <si>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</si>
  <si>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</si>
  <si>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</si>
  <si>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</si>
  <si>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</si>
  <si>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</si>
  <si>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</si>
  <si>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</si>
  <si>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</si>
  <si>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</si>
  <si>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</si>
  <si>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</si>
  <si>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</si>
  <si>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</si>
  <si>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</si>
  <si>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</si>
  <si>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</si>
  <si>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</si>
  <si>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</si>
  <si>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</si>
  <si>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</si>
  <si>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</si>
  <si>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</si>
  <si>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</si>
  <si>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</si>
  <si>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</si>
  <si>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</si>
  <si>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</si>
  <si>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</si>
  <si>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</si>
  <si>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</si>
  <si>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</si>
  <si>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</si>
  <si>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</si>
  <si>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</si>
  <si>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</si>
  <si>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</si>
  <si>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</si>
  <si>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</si>
  <si>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</si>
  <si>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</si>
  <si>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</si>
  <si>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</si>
  <si>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</si>
  <si>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</si>
  <si>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</si>
  <si>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</si>
  <si>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</si>
  <si>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</si>
  <si>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</si>
  <si>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</si>
  <si>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</si>
  <si>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</si>
  <si>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</si>
  <si>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</si>
  <si>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</si>
  <si>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</si>
  <si>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</si>
  <si>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</si>
  <si>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</si>
  <si>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</si>
  <si>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</si>
  <si>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</si>
  <si>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</si>
  <si>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</si>
  <si>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</si>
  <si>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</si>
  <si>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</si>
  <si>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</si>
  <si>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</si>
  <si>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</si>
  <si>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</si>
  <si>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</si>
  <si>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</si>
  <si>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</si>
  <si>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</si>
  <si>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</si>
  <si>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</si>
  <si>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</si>
  <si>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</si>
  <si>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</si>
  <si>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</si>
  <si>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</si>
  <si>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</si>
  <si>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</si>
  <si>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</si>
  <si>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</si>
  <si>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</si>
  <si>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</si>
  <si>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</si>
  <si>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</si>
  <si>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</si>
  <si>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</si>
  <si>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</si>
  <si>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</si>
  <si>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</si>
  <si>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</si>
  <si>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</si>
  <si>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</si>
  <si>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</si>
  <si>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</si>
  <si>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</si>
  <si>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</si>
  <si>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</si>
  <si>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</si>
  <si>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</si>
  <si>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</si>
  <si>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</si>
  <si>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</si>
  <si>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</si>
  <si>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</si>
  <si>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</si>
  <si>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</si>
  <si>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</si>
  <si>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</si>
  <si>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</si>
  <si>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</si>
  <si>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</si>
  <si>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</si>
  <si>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</si>
  <si>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</si>
  <si>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</si>
  <si>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</si>
  <si>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</si>
  <si>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</si>
  <si>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</si>
  <si>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</si>
  <si>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</si>
  <si>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</si>
  <si>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</si>
  <si>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</si>
  <si>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</si>
  <si>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</si>
  <si>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</si>
  <si>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</si>
  <si>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</si>
  <si>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</si>
  <si>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</si>
  <si>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</si>
  <si>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</si>
  <si>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</si>
  <si>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</si>
  <si>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</si>
  <si>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</si>
  <si>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</si>
  <si>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</si>
  <si>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</si>
  <si>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</si>
  <si>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</si>
  <si>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</si>
  <si>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</si>
  <si>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</si>
  <si>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</si>
  <si>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</si>
  <si>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</si>
  <si>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</si>
  <si>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</si>
  <si>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</si>
  <si>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</si>
  <si>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</si>
  <si>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</si>
  <si>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</si>
  <si>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</si>
  <si>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</si>
  <si>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</si>
  <si>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</si>
  <si>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</si>
  <si>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</si>
  <si>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</si>
  <si>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</si>
  <si>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</si>
  <si>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</si>
  <si>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</si>
  <si>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</si>
  <si>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</si>
  <si>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</si>
  <si>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</si>
  <si>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</si>
  <si>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</si>
  <si>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</si>
  <si>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</si>
  <si>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</si>
  <si>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</si>
  <si>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</si>
  <si>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</si>
  <si>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</si>
  <si>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</si>
  <si>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</si>
  <si>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</si>
  <si>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</si>
  <si>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</si>
  <si>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</si>
  <si>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</si>
  <si>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</si>
  <si>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</si>
  <si>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</si>
  <si>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</si>
  <si>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</si>
  <si>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</si>
  <si>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</si>
  <si>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</si>
  <si>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</si>
  <si>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</si>
  <si>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</si>
  <si>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</si>
  <si>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</si>
  <si>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</si>
  <si>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</si>
  <si>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</si>
  <si>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</si>
  <si>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</si>
  <si>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</si>
  <si>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</si>
  <si>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</si>
  <si>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</si>
  <si>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</si>
  <si>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</si>
  <si>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</si>
  <si>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</si>
  <si>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</si>
  <si>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</si>
  <si>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</si>
  <si>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</si>
  <si>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</si>
  <si>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</si>
  <si>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</si>
  <si>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</si>
  <si>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</si>
  <si>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</si>
  <si>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</si>
  <si>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</si>
  <si>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</si>
  <si>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</si>
  <si>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</si>
  <si>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</si>
  <si>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</si>
  <si>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</si>
  <si>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</si>
  <si>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</si>
  <si>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</si>
  <si>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</si>
  <si>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</si>
  <si>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</si>
  <si>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</si>
  <si>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</si>
  <si>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</si>
  <si>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</si>
  <si>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</si>
  <si>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</si>
  <si>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</si>
  <si>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</si>
  <si>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</si>
  <si>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</si>
  <si>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</si>
  <si>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</si>
  <si>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</si>
  <si>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</si>
  <si>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</si>
  <si>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</si>
  <si>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</si>
  <si>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</si>
  <si>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</si>
  <si>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</si>
  <si>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</si>
  <si>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</si>
  <si>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</si>
  <si>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</si>
  <si>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</si>
  <si>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</si>
  <si>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</si>
  <si>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</si>
  <si>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</si>
  <si>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</si>
  <si>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</si>
  <si>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</si>
  <si>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</si>
  <si>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</si>
  <si>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</si>
  <si>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</si>
  <si>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</si>
  <si>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</si>
  <si>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</si>
  <si>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</si>
  <si>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</si>
  <si>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</si>
  <si>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</si>
  <si>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</si>
  <si>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</si>
  <si>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</si>
  <si>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</si>
  <si>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</si>
  <si>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</si>
  <si>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</si>
  <si>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</si>
  <si>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</si>
  <si>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</si>
  <si>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</si>
  <si>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</si>
  <si>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</si>
  <si>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</si>
  <si>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</si>
  <si>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</si>
  <si>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</si>
  <si>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</si>
  <si>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</si>
  <si>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</si>
  <si>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</si>
  <si>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</si>
  <si>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</si>
  <si>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</si>
  <si>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</si>
  <si>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</si>
  <si>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</si>
  <si>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</si>
  <si>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</si>
  <si>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</si>
  <si>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</si>
  <si>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</si>
  <si>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</si>
  <si>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</si>
  <si>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</si>
  <si>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</si>
  <si>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</si>
  <si>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</si>
  <si>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</si>
  <si>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</si>
  <si>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</si>
  <si>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</si>
  <si>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</si>
  <si>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</si>
  <si>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</si>
  <si>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</si>
  <si>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</si>
  <si>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</si>
  <si>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</si>
  <si>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</si>
  <si>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</si>
  <si>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</si>
  <si>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</si>
  <si>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</si>
  <si>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</si>
  <si>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</si>
  <si>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</si>
  <si>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</si>
  <si>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</si>
  <si>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</si>
  <si>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</si>
  <si>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</si>
  <si>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</si>
  <si>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</si>
  <si>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</si>
  <si>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</si>
  <si>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</si>
  <si>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</si>
  <si>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</si>
  <si>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</si>
  <si>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</si>
  <si>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</si>
  <si>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</si>
  <si>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</si>
  <si>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</si>
  <si>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</si>
  <si>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</si>
  <si>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</si>
  <si>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</si>
  <si>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</si>
  <si>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</si>
  <si>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</si>
  <si>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</si>
  <si>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</si>
  <si>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</si>
  <si>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</si>
  <si>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</si>
  <si>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</si>
  <si>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</si>
  <si>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</si>
  <si>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</si>
  <si>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</si>
  <si>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</si>
  <si>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</si>
  <si>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</si>
  <si>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</si>
  <si>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</si>
  <si>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</si>
  <si>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</si>
  <si>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</si>
  <si>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</si>
  <si>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</si>
  <si>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</si>
  <si>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</si>
  <si>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</si>
  <si>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</si>
  <si>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</si>
  <si>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</si>
  <si>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</si>
  <si>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</si>
  <si>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</si>
  <si>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</si>
  <si>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</si>
  <si>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</si>
  <si>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</si>
  <si>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</si>
  <si>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</si>
  <si>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</si>
  <si>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</si>
  <si>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</si>
  <si>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</si>
  <si>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</si>
  <si>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</si>
  <si>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</si>
  <si>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</si>
  <si>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</si>
  <si>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</si>
  <si>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</si>
  <si>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</si>
  <si>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</si>
  <si>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</si>
  <si>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</si>
  <si>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</si>
  <si>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</si>
  <si>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</si>
  <si>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</si>
  <si>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</si>
  <si>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</si>
  <si>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</si>
  <si>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</si>
  <si>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</si>
  <si>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</si>
  <si>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</si>
  <si>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</si>
  <si>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</si>
  <si>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</si>
  <si>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</si>
  <si>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</si>
  <si>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</si>
  <si>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</si>
  <si>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</si>
  <si>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</si>
  <si>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</si>
  <si>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</si>
  <si>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</si>
  <si>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</si>
  <si>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</si>
  <si>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</si>
  <si>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</si>
  <si>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</si>
  <si>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</si>
  <si>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</si>
  <si>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</si>
  <si>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</si>
  <si>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</si>
  <si>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</si>
  <si>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</si>
  <si>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</si>
  <si>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</si>
  <si>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</si>
  <si>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</si>
  <si>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</si>
  <si>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</si>
  <si>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</si>
  <si>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</si>
  <si>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</si>
  <si>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</si>
  <si>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</si>
  <si>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</si>
  <si>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</si>
  <si>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</si>
  <si>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</si>
  <si>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</si>
  <si>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</si>
  <si>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</si>
  <si>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</si>
  <si>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</si>
  <si>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</si>
  <si>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</si>
  <si>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</si>
  <si>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</si>
  <si>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</si>
  <si>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</si>
  <si>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</si>
  <si>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</si>
  <si>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</si>
  <si>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</si>
  <si>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</si>
  <si>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</si>
  <si>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</si>
  <si>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</si>
  <si>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</si>
  <si>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</si>
  <si>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</si>
  <si>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</si>
  <si>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</si>
  <si>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</si>
  <si>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</si>
  <si>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</si>
  <si>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</si>
  <si>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</si>
  <si>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</si>
  <si>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</si>
  <si>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</si>
  <si>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</si>
  <si>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</si>
  <si>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</si>
  <si>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</si>
  <si>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</si>
  <si>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</si>
  <si>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</si>
  <si>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</si>
  <si>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</si>
  <si>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</si>
  <si>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</si>
  <si>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</si>
  <si>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</si>
  <si>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</si>
  <si>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</si>
  <si>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</si>
  <si>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</si>
  <si>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</si>
  <si>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</si>
  <si>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</si>
  <si>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</si>
  <si>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</si>
  <si>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</si>
  <si>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</si>
  <si>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</si>
  <si>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</si>
  <si>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</si>
  <si>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</si>
  <si>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</si>
  <si>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</si>
  <si>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</si>
  <si>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</si>
  <si>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</si>
  <si>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</si>
  <si>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</si>
  <si>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</si>
  <si>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</si>
  <si>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</si>
  <si>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</si>
  <si>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</si>
  <si>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</si>
  <si>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</si>
  <si>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</si>
  <si>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</si>
  <si>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</si>
  <si>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</si>
  <si>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</si>
  <si>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</si>
  <si>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</si>
  <si>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</si>
  <si>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</si>
  <si>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</si>
  <si>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</si>
  <si>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</si>
  <si>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</si>
  <si>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</si>
  <si>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</si>
  <si>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</si>
  <si>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</si>
  <si>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</si>
  <si>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</si>
  <si>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</si>
  <si>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</si>
  <si>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</si>
  <si>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</si>
  <si>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</si>
  <si>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</si>
  <si>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</si>
  <si>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</si>
  <si>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</si>
  <si>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</si>
  <si>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</si>
  <si>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</si>
  <si>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</si>
  <si>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</si>
  <si>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</si>
  <si>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</si>
  <si>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</si>
  <si>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</si>
  <si>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</si>
  <si>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</si>
  <si>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</si>
  <si>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</si>
  <si>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</si>
  <si>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</si>
  <si>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</si>
  <si>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</si>
  <si>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</si>
  <si>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</si>
  <si>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</si>
  <si>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</si>
  <si>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</si>
  <si>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</si>
  <si>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</si>
  <si>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</si>
  <si>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</si>
  <si>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</si>
  <si>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</si>
  <si>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</si>
  <si>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</si>
  <si>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</si>
  <si>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</si>
  <si>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</si>
  <si>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</si>
  <si>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</si>
  <si>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</si>
  <si>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</si>
  <si>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</si>
  <si>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</si>
  <si>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</si>
  <si>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</si>
  <si>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</si>
  <si>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</si>
  <si>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</si>
  <si>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</si>
  <si>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</si>
  <si>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</si>
  <si>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</si>
  <si>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</si>
  <si>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</si>
  <si>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</si>
  <si>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</si>
  <si>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</si>
  <si>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</si>
  <si>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</si>
  <si>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</si>
  <si>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</si>
  <si>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</si>
  <si>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</si>
  <si>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</si>
  <si>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</si>
  <si>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</si>
  <si>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</si>
  <si>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</si>
  <si>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</si>
  <si>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</si>
  <si>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</si>
  <si>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</si>
  <si>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</si>
  <si>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</si>
  <si>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</si>
  <si>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</si>
  <si>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</si>
  <si>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</si>
  <si>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</si>
  <si>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</si>
  <si>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</si>
  <si>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</si>
  <si>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</si>
  <si>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</si>
  <si>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</si>
  <si>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</si>
  <si>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</si>
  <si>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</si>
  <si>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</si>
  <si>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</si>
  <si>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</si>
  <si>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</si>
  <si>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</si>
  <si>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</si>
  <si>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</si>
  <si>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</si>
  <si>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</si>
  <si>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</si>
  <si>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</si>
  <si>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</si>
  <si>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</si>
  <si>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</si>
  <si>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</si>
  <si>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</si>
  <si>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</si>
  <si>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</si>
  <si>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</si>
  <si>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</si>
  <si>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</si>
  <si>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</si>
  <si>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</si>
  <si>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</si>
  <si>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</si>
  <si>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</si>
  <si>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</si>
  <si>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</si>
  <si>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</si>
  <si>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</si>
  <si>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</si>
  <si>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</si>
  <si>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</si>
  <si>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</si>
  <si>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</si>
  <si>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</si>
  <si>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</si>
  <si>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</si>
  <si>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</si>
  <si>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</si>
  <si>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</si>
  <si>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</si>
  <si>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</si>
  <si>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</si>
  <si>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</si>
  <si>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</si>
  <si>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</si>
  <si>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</si>
  <si>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</si>
  <si>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</si>
  <si>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</si>
  <si>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</si>
  <si>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</si>
  <si>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</si>
  <si>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</si>
  <si>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</si>
  <si>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</si>
  <si>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</si>
  <si>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</si>
  <si>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</si>
  <si>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</si>
  <si>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</si>
  <si>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</si>
  <si>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</si>
  <si>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</si>
  <si>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</si>
  <si>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</si>
  <si>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</si>
  <si>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</si>
  <si>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</si>
  <si>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</si>
  <si>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</si>
  <si>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</si>
  <si>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</si>
  <si>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</si>
  <si>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</si>
  <si>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</si>
  <si>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</si>
  <si>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</si>
  <si>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</si>
  <si>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</si>
  <si>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</si>
  <si>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</si>
  <si>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</si>
  <si>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</si>
  <si>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</si>
  <si>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</si>
  <si>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</si>
  <si>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</si>
  <si>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</si>
  <si>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</si>
  <si>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</si>
  <si>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</si>
  <si>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</si>
  <si>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</si>
  <si>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</si>
  <si>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</si>
  <si>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</si>
  <si>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</si>
  <si>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</si>
  <si>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</si>
  <si>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</si>
  <si>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</si>
  <si>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</si>
  <si>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</si>
  <si>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</si>
  <si>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</si>
  <si>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</si>
  <si>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</si>
  <si>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</si>
  <si>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</si>
  <si>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</si>
  <si>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</si>
  <si>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</si>
  <si>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</si>
  <si>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</si>
  <si>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</si>
  <si>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</si>
  <si>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</si>
  <si>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</si>
  <si>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</si>
  <si>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</si>
  <si>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</si>
  <si>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</si>
  <si>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</si>
  <si>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</si>
  <si>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</si>
  <si>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</si>
  <si>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</si>
  <si>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</si>
  <si>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</si>
  <si>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</si>
  <si>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</si>
  <si>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</si>
  <si>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</si>
  <si>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</si>
  <si>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</si>
  <si>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</si>
  <si>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</si>
  <si>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</si>
  <si>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</si>
  <si>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</si>
  <si>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</si>
  <si>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</si>
  <si>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</si>
  <si>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</si>
  <si>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</si>
  <si>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</si>
  <si>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</si>
  <si>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</si>
  <si>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</si>
  <si>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</si>
  <si>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</si>
  <si>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</si>
  <si>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</si>
  <si>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</si>
  <si>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</si>
  <si>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</si>
  <si>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</si>
  <si>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</si>
  <si>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</si>
  <si>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</si>
  <si>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</si>
  <si>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</si>
  <si>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</si>
  <si>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</si>
  <si>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</si>
  <si>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</si>
  <si>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</si>
  <si>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</si>
  <si>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</si>
  <si>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</si>
  <si>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</si>
  <si>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</si>
  <si>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</si>
  <si>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</si>
  <si>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</si>
  <si>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</si>
  <si>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</si>
  <si>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</si>
  <si>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</si>
  <si>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</si>
  <si>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</si>
  <si>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</si>
  <si>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</si>
  <si>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</si>
  <si>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</si>
  <si>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</si>
  <si>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</si>
  <si>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</si>
  <si>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</si>
  <si>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</si>
  <si>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</si>
  <si>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</si>
  <si>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</si>
  <si>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</si>
  <si>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</si>
  <si>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</si>
  <si>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</si>
  <si>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</si>
  <si>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</si>
  <si>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</si>
  <si>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</si>
  <si>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</si>
  <si>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</si>
  <si>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</si>
  <si>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</si>
  <si>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</si>
  <si>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</si>
  <si>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</si>
  <si>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</si>
  <si>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</si>
  <si>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</si>
  <si>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</si>
  <si>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</si>
  <si>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</si>
  <si>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</si>
  <si>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</si>
  <si>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</si>
  <si>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</si>
  <si>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</si>
  <si>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</si>
  <si>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</si>
  <si>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</si>
  <si>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</si>
  <si>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</si>
  <si>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</si>
  <si>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</si>
  <si>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</si>
  <si>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</si>
  <si>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</si>
  <si>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</si>
  <si>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</si>
  <si>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</si>
  <si>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</si>
  <si>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</si>
  <si>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</si>
  <si>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</si>
  <si>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</si>
  <si>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</si>
  <si>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</si>
  <si>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</si>
  <si>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</si>
  <si>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</si>
  <si>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</si>
  <si>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</si>
  <si>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</si>
  <si>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</si>
  <si>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</si>
  <si>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</si>
  <si>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</si>
  <si>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</si>
  <si>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</si>
  <si>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</si>
  <si>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</si>
  <si>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</si>
  <si>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</si>
  <si>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</si>
  <si>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</si>
  <si>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</si>
  <si>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</si>
  <si>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</si>
  <si>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</si>
  <si>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</si>
  <si>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</si>
  <si>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</si>
  <si>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</si>
  <si>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</si>
  <si>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</si>
  <si>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</si>
  <si>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</si>
  <si>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</si>
  <si>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</si>
  <si>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</si>
  <si>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</si>
  <si>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</si>
  <si>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</si>
  <si>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</si>
  <si>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</si>
  <si>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</si>
  <si>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</si>
  <si>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</si>
  <si>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</si>
  <si>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</si>
  <si>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</si>
  <si>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</si>
  <si>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</si>
  <si>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</si>
  <si>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</si>
  <si>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</si>
  <si>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</si>
  <si>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</si>
  <si>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</si>
  <si>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</si>
  <si>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</si>
  <si>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</si>
  <si>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</si>
  <si>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</si>
  <si>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</si>
  <si>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</si>
  <si>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</si>
  <si>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</si>
  <si>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</si>
  <si>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</si>
  <si>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</si>
  <si>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</si>
  <si>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</si>
  <si>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</si>
  <si>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</si>
  <si>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</si>
  <si>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</si>
  <si>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</si>
  <si>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</si>
  <si>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</si>
  <si>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</si>
  <si>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</si>
  <si>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</si>
  <si>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</si>
  <si>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</si>
  <si>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</si>
  <si>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</si>
  <si>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</si>
  <si>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</si>
  <si>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</si>
  <si>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</si>
  <si>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</si>
  <si>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</si>
  <si>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</si>
  <si>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</si>
  <si>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</si>
  <si>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</si>
  <si>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</si>
  <si>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</si>
  <si>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</si>
  <si>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</si>
  <si>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</si>
  <si>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</si>
  <si>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</si>
  <si>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</si>
  <si>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</si>
  <si>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</si>
  <si>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</si>
  <si>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</si>
  <si>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</si>
  <si>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</si>
  <si>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</si>
  <si>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</si>
  <si>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</si>
  <si>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</si>
  <si>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</si>
  <si>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</si>
  <si>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</si>
  <si>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</si>
  <si>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</si>
  <si>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</si>
  <si>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</si>
  <si>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</si>
  <si>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</si>
  <si>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</si>
  <si>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</si>
  <si>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</si>
  <si>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</si>
  <si>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</si>
  <si>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</si>
  <si>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</si>
  <si>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</si>
  <si>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</si>
  <si>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</si>
  <si>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</si>
  <si>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</si>
  <si>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</si>
  <si>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</si>
  <si>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</si>
  <si>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</si>
  <si>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</si>
  <si>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</si>
  <si>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</si>
  <si>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</si>
  <si>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</si>
  <si>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</si>
  <si>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</si>
  <si>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</si>
  <si>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</si>
  <si>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</si>
  <si>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</si>
  <si>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</si>
  <si>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</si>
  <si>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</si>
  <si>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</si>
  <si>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</si>
  <si>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</si>
  <si>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</si>
  <si>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</si>
  <si>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</si>
  <si>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</si>
  <si>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</si>
  <si>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</si>
  <si>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</si>
  <si>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</si>
  <si>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</si>
  <si>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</si>
  <si>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</si>
  <si>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</si>
  <si>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</si>
  <si>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</si>
  <si>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</si>
  <si>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</si>
  <si>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</si>
  <si>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</si>
  <si>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</si>
  <si>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</si>
  <si>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</si>
  <si>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</si>
  <si>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</si>
  <si>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</si>
  <si>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</si>
  <si>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</si>
  <si>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</si>
  <si>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</si>
  <si>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</si>
  <si>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</si>
  <si>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</si>
  <si>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</si>
  <si>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</si>
  <si>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</si>
  <si>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</si>
  <si>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</si>
  <si>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</si>
  <si>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</si>
  <si>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</si>
  <si>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</si>
  <si>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</si>
  <si>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</si>
  <si>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</si>
  <si>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</si>
  <si>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</si>
  <si>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</si>
  <si>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</si>
  <si>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</si>
  <si>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</si>
  <si>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</si>
  <si>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</si>
  <si>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</si>
  <si>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</si>
  <si>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</si>
  <si>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</si>
  <si>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</si>
  <si>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</si>
  <si>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</si>
  <si>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</si>
  <si>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</si>
  <si>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</si>
  <si>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</si>
  <si>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</si>
  <si>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</si>
  <si>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</si>
  <si>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</si>
  <si>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</si>
  <si>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</si>
  <si>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</si>
  <si>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</si>
  <si>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</si>
  <si>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</si>
  <si>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</si>
  <si>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</si>
  <si>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</si>
  <si>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</si>
  <si>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</si>
  <si>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</si>
  <si>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</si>
  <si>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</si>
  <si>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</si>
  <si>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</si>
  <si>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</si>
  <si>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</si>
  <si>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</si>
  <si>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</si>
  <si>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</si>
  <si>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</si>
  <si>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</si>
  <si>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</si>
  <si>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</si>
  <si>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</si>
  <si>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</si>
  <si>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</si>
  <si>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</si>
  <si>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</si>
  <si>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</si>
  <si>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</si>
  <si>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</si>
  <si>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</si>
  <si>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</si>
  <si>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</si>
  <si>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</si>
  <si>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</si>
  <si>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</si>
  <si>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</si>
  <si>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</si>
  <si>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</si>
  <si>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</si>
  <si>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</si>
  <si>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</si>
  <si>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</si>
  <si>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</si>
  <si>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</si>
  <si>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</si>
  <si>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</si>
  <si>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</si>
  <si>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</si>
  <si>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</si>
  <si>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</si>
  <si>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</si>
  <si>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</si>
  <si>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</si>
  <si>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</si>
  <si>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</si>
  <si>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</si>
  <si>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</si>
  <si>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</si>
  <si>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</si>
  <si>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</si>
  <si>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</si>
  <si>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</si>
  <si>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</si>
  <si>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</si>
  <si>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</si>
  <si>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</si>
  <si>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</si>
  <si>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</si>
  <si>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</si>
  <si>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</si>
  <si>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</si>
  <si>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</si>
  <si>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</si>
  <si>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</si>
  <si>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</si>
  <si>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</si>
  <si>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</si>
  <si>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</si>
  <si>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</si>
  <si>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</si>
  <si>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</si>
  <si>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</si>
  <si>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</si>
  <si>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</si>
  <si>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</si>
  <si>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</si>
  <si>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</si>
  <si>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</si>
  <si>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</si>
  <si>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</si>
  <si>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</si>
  <si>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</si>
  <si>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</si>
  <si>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</si>
  <si>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</si>
  <si>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</si>
  <si>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</si>
  <si>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</si>
  <si>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</si>
  <si>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</si>
  <si>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</si>
  <si>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</si>
  <si>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</si>
  <si>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</si>
  <si>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</si>
  <si>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</si>
  <si>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</si>
  <si>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</si>
  <si>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</si>
  <si>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</si>
  <si>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</si>
  <si>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</si>
  <si>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</si>
  <si>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</si>
  <si>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</si>
  <si>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</si>
  <si>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</si>
  <si>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</si>
  <si>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</si>
  <si>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</si>
  <si>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</si>
  <si>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</si>
  <si>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</si>
  <si>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</si>
  <si>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</si>
  <si>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</si>
  <si>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</si>
  <si>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</si>
  <si>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</si>
  <si>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</si>
  <si>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</si>
  <si>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</si>
  <si>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</si>
  <si>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</si>
  <si>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</si>
  <si>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</si>
  <si>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</si>
  <si>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</si>
  <si>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</si>
  <si>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</si>
  <si>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</si>
  <si>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</si>
  <si>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</si>
  <si>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</si>
  <si>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</si>
  <si>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</si>
  <si>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</si>
  <si>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</si>
  <si>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</si>
  <si>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</si>
  <si>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</si>
  <si>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</si>
  <si>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</si>
  <si>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</si>
  <si>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</si>
  <si>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</si>
  <si>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</si>
  <si>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</si>
  <si>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</si>
  <si>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</si>
  <si>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</si>
  <si>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</si>
  <si>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</si>
  <si>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</si>
  <si>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</si>
  <si>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</si>
  <si>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</si>
  <si>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</si>
  <si>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</si>
  <si>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</si>
  <si>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</si>
  <si>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</si>
  <si>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</si>
  <si>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</si>
  <si>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</si>
  <si>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</si>
  <si>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</si>
  <si>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</si>
  <si>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</si>
  <si>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</si>
  <si>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</si>
  <si>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</si>
  <si>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</si>
  <si>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</si>
  <si>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</si>
  <si>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</si>
  <si>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</si>
  <si>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</si>
  <si>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</si>
  <si>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</si>
  <si>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</si>
  <si>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</si>
  <si>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</si>
  <si>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</si>
  <si>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</si>
  <si>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</si>
  <si>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</si>
  <si>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</si>
  <si>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</si>
  <si>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</si>
  <si>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</si>
  <si>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</si>
  <si>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</si>
  <si>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</si>
  <si>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</si>
  <si>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</si>
  <si>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</si>
  <si>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</si>
  <si>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</si>
  <si>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</si>
  <si>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</si>
  <si>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</si>
  <si>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</si>
  <si>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</si>
  <si>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</si>
  <si>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</si>
  <si>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</si>
  <si>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</si>
  <si>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</si>
  <si>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</si>
  <si>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</si>
  <si>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</si>
  <si>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</si>
  <si>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</si>
  <si>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</si>
  <si>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</si>
  <si>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</si>
  <si>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</si>
  <si>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</si>
  <si>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</si>
  <si>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</si>
  <si>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</si>
  <si>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</si>
  <si>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</si>
  <si>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</si>
  <si>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</si>
  <si>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</si>
  <si>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</si>
  <si>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</si>
  <si>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</si>
  <si>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</si>
  <si>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</si>
  <si>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</si>
  <si>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</si>
  <si>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</si>
  <si>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</si>
  <si>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</si>
  <si>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</si>
  <si>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</si>
  <si>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</si>
  <si>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</si>
  <si>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</si>
  <si>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</si>
  <si>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</si>
  <si>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</si>
  <si>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</si>
  <si>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</si>
  <si>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</si>
  <si>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</si>
  <si>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</si>
  <si>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</si>
  <si>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</si>
  <si>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</si>
  <si>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</si>
  <si>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</si>
  <si>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</si>
  <si>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</si>
  <si>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</si>
  <si>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</si>
  <si>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</si>
  <si>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</si>
  <si>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</si>
  <si>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</si>
  <si>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</si>
  <si>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</si>
  <si>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</si>
  <si>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</si>
  <si>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</si>
  <si>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</si>
  <si>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</si>
  <si>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</si>
  <si>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</si>
  <si>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</si>
  <si>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</si>
  <si>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</si>
  <si>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</si>
  <si>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</si>
  <si>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</si>
  <si>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</si>
  <si>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</si>
  <si>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</si>
  <si>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</si>
  <si>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</si>
  <si>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</si>
  <si>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</si>
  <si>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</si>
  <si>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</si>
  <si>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</si>
  <si>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</si>
  <si>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</si>
  <si>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</si>
  <si>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</si>
  <si>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</si>
  <si>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</si>
  <si>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</si>
  <si>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</si>
  <si>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</si>
  <si>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</si>
  <si>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</si>
  <si>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</si>
  <si>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</si>
  <si>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</si>
  <si>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</si>
  <si>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</si>
  <si>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</si>
  <si>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</si>
  <si>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</si>
  <si>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</si>
  <si>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</si>
  <si>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</si>
  <si>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</si>
  <si>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</si>
  <si>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</si>
  <si>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</si>
  <si>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</si>
  <si>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</si>
  <si>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</si>
  <si>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</si>
  <si>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</si>
  <si>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</si>
  <si>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</si>
  <si>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</si>
  <si>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</si>
  <si>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</si>
  <si>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</si>
  <si>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</si>
  <si>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</si>
  <si>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</si>
  <si>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</si>
  <si>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</si>
  <si>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</si>
  <si>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</si>
  <si>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</si>
  <si>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</si>
  <si>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</si>
  <si>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</si>
  <si>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</si>
  <si>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</si>
  <si>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</si>
  <si>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</si>
  <si>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</si>
  <si>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</si>
  <si>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</si>
  <si>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</si>
  <si>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</si>
  <si>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</si>
  <si>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</si>
  <si>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</si>
  <si>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</si>
  <si>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</si>
  <si>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</si>
  <si>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</si>
  <si>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</si>
  <si>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</si>
  <si>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</si>
  <si>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</si>
  <si>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</si>
  <si>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</si>
  <si>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</si>
  <si>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</si>
  <si>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</si>
  <si>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</si>
  <si>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</si>
  <si>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</si>
  <si>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</si>
  <si>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</si>
  <si>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</si>
  <si>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</si>
  <si>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</si>
  <si>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</si>
  <si>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</si>
  <si>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</si>
  <si>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</si>
  <si>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</si>
  <si>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</si>
  <si>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</si>
  <si>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</si>
  <si>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</si>
  <si>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</si>
  <si>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</si>
  <si>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</si>
  <si>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</si>
  <si>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</si>
  <si>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</si>
  <si>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</si>
  <si>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</si>
  <si>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</si>
  <si>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</si>
  <si>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</si>
  <si>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</si>
  <si>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</si>
  <si>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</si>
  <si>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</si>
  <si>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</si>
  <si>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</si>
  <si>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</si>
  <si>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</si>
  <si>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</si>
  <si>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</si>
  <si>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</si>
  <si>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</si>
  <si>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</si>
  <si>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</si>
  <si>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</si>
  <si>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</si>
  <si>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</si>
  <si>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</si>
  <si>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</si>
  <si>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</si>
  <si>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</si>
  <si>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</si>
  <si>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</si>
  <si>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</si>
  <si>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</si>
  <si>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</si>
  <si>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</si>
  <si>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</si>
  <si>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</si>
  <si>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</si>
  <si>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</si>
  <si>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</si>
  <si>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</si>
  <si>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</si>
  <si>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</si>
  <si>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</si>
  <si>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</si>
  <si>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</si>
  <si>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</si>
  <si>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</si>
  <si>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</si>
  <si>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</si>
  <si>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</si>
  <si>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</si>
  <si>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</si>
  <si>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</si>
  <si>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</si>
  <si>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</si>
  <si>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</si>
  <si>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</si>
  <si>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</si>
  <si>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</si>
  <si>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</si>
  <si>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</si>
  <si>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</si>
  <si>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</si>
  <si>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</si>
  <si>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</si>
  <si>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</si>
  <si>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</si>
  <si>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</si>
  <si>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</si>
  <si>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</si>
  <si>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</si>
  <si>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</si>
  <si>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</si>
  <si>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</si>
  <si>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</si>
  <si>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</si>
  <si>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</si>
  <si>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</si>
  <si>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</si>
  <si>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</si>
  <si>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</si>
  <si>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</si>
  <si>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</si>
  <si>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</si>
  <si>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</si>
  <si>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</si>
  <si>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</si>
  <si>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</si>
  <si>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</si>
  <si>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</si>
  <si>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</si>
  <si>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</si>
  <si>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</si>
  <si>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</si>
  <si>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</si>
  <si>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</si>
  <si>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</si>
  <si>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</si>
  <si>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</si>
  <si>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</si>
  <si>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</si>
  <si>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</si>
  <si>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</si>
  <si>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</si>
  <si>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</si>
  <si>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</si>
  <si>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</si>
  <si>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</si>
  <si>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</si>
  <si>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</si>
  <si>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</si>
  <si>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</si>
  <si>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</si>
  <si>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</si>
  <si>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</si>
  <si>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</si>
  <si>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</si>
  <si>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</si>
  <si>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</si>
  <si>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</si>
  <si>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</si>
  <si>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</si>
  <si>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</si>
  <si>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</si>
  <si>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</si>
  <si>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</si>
  <si>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</si>
  <si>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</si>
  <si>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</si>
  <si>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</si>
  <si>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</si>
  <si>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</si>
  <si>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</si>
  <si>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</si>
  <si>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</si>
  <si>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</si>
  <si>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</si>
  <si>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</si>
  <si>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</si>
  <si>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</si>
  <si>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</si>
  <si>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</si>
  <si>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</si>
  <si>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</si>
  <si>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</si>
  <si>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</si>
  <si>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</si>
  <si>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</si>
  <si>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</si>
  <si>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</si>
  <si>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</si>
  <si>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</si>
  <si>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</si>
  <si>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</si>
  <si>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</si>
  <si>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</si>
  <si>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</si>
  <si>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</si>
  <si>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</si>
  <si>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</si>
  <si>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</si>
  <si>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</si>
  <si>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</si>
  <si>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</si>
  <si>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</si>
  <si>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</si>
  <si>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</si>
  <si>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</si>
  <si>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</si>
  <si>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</si>
  <si>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</si>
  <si>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</si>
  <si>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</si>
  <si>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</si>
  <si>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</si>
  <si>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</si>
  <si>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</si>
  <si>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</si>
  <si>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</si>
  <si>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</si>
  <si>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</si>
  <si>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</si>
  <si>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</si>
  <si>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</si>
  <si>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</si>
  <si>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</si>
  <si>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</si>
  <si>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</si>
  <si>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</si>
  <si>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</si>
  <si>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</si>
  <si>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</si>
  <si>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</si>
  <si>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</si>
  <si>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</si>
  <si>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</si>
  <si>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</si>
  <si>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</si>
  <si>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</si>
  <si>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</si>
  <si>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</si>
  <si>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</si>
  <si>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</si>
  <si>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</si>
  <si>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</si>
  <si>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</si>
  <si>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</si>
  <si>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</si>
  <si>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</si>
  <si>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</si>
  <si>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</si>
  <si>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</si>
  <si>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</si>
  <si>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</si>
  <si>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</si>
  <si>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</si>
  <si>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</si>
  <si>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</si>
  <si>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</si>
  <si>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</si>
  <si>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</si>
  <si>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</si>
  <si>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</si>
  <si>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</si>
  <si>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</si>
  <si>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</si>
  <si>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</si>
  <si>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</si>
  <si>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</si>
  <si>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</si>
  <si>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</si>
  <si>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</si>
  <si>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</si>
  <si>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</si>
  <si>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</si>
  <si>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</si>
  <si>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</si>
  <si>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</si>
  <si>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</si>
  <si>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</si>
  <si>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</si>
  <si>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</si>
  <si>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</si>
  <si>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</si>
  <si>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</si>
  <si>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</si>
  <si>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</si>
  <si>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</si>
  <si>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</si>
  <si>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</si>
  <si>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</si>
  <si>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</si>
  <si>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</si>
  <si>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</si>
  <si>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</si>
  <si>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</si>
  <si>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</si>
  <si>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</si>
  <si>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</si>
  <si>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</si>
  <si>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</si>
  <si>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</si>
  <si>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</si>
  <si>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</si>
  <si>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</si>
  <si>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</si>
  <si>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</si>
  <si>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</si>
  <si>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</si>
  <si>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</si>
  <si>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</si>
  <si>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</si>
  <si>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</si>
  <si>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</si>
  <si>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</si>
  <si>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</si>
  <si>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</si>
  <si>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</si>
  <si>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</si>
  <si>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</si>
  <si>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</si>
  <si>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</si>
  <si>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</si>
  <si>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</si>
  <si>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</si>
  <si>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</si>
  <si>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</si>
  <si>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</si>
  <si>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</si>
  <si>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</si>
  <si>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</si>
  <si>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</si>
  <si>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</si>
  <si>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</si>
  <si>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</si>
  <si>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</si>
  <si>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</si>
  <si>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</si>
  <si>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</si>
  <si>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</si>
  <si>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</si>
  <si>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</si>
  <si>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</si>
  <si>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</si>
  <si>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</si>
  <si>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</si>
  <si>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</si>
  <si>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</si>
  <si>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</si>
  <si>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</si>
  <si>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</si>
  <si>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</si>
  <si>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</si>
  <si>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</si>
  <si>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</si>
  <si>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</si>
  <si>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</si>
  <si>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</si>
  <si>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</si>
  <si>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</si>
  <si>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</si>
  <si>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</si>
  <si>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</si>
  <si>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</si>
  <si>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</si>
  <si>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</si>
  <si>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</si>
  <si>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</si>
  <si>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</si>
  <si>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</si>
  <si>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</si>
  <si>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</si>
  <si>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</si>
  <si>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</si>
  <si>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</si>
  <si>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</si>
  <si>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</si>
  <si>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</si>
  <si>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</si>
  <si>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</si>
  <si>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</si>
  <si>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</si>
  <si>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</si>
  <si>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</si>
  <si>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</si>
  <si>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</si>
  <si>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</si>
  <si>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</si>
  <si>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</si>
  <si>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</si>
  <si>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</si>
  <si>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</si>
  <si>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</si>
  <si>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</si>
  <si>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</si>
  <si>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</si>
  <si>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</si>
  <si>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</si>
  <si>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</si>
  <si>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</si>
  <si>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</si>
  <si>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</si>
  <si>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</si>
  <si>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</si>
  <si>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</si>
  <si>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</si>
  <si>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</si>
  <si>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</si>
  <si>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</si>
  <si>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</si>
  <si>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</si>
  <si>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</si>
  <si>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</si>
  <si>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</si>
  <si>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</si>
  <si>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</si>
  <si>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</si>
  <si>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</si>
  <si>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</si>
  <si>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</si>
  <si>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</si>
  <si>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</si>
  <si>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</si>
  <si>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</si>
  <si>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</si>
  <si>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</si>
  <si>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</si>
  <si>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</si>
  <si>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</si>
  <si>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</si>
  <si>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</si>
  <si>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</si>
  <si>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</si>
  <si>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</si>
  <si>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</si>
  <si>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</si>
  <si>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</si>
  <si>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</si>
  <si>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</si>
  <si>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</si>
  <si>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</si>
  <si>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</si>
  <si>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</si>
  <si>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</si>
  <si>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</si>
  <si>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</si>
  <si>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</si>
  <si>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</si>
  <si>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</si>
  <si>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</si>
  <si>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</si>
  <si>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</si>
  <si>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</si>
  <si>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</si>
  <si>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</si>
  <si>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</si>
  <si>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</si>
  <si>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</si>
  <si>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</si>
  <si>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</si>
  <si>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</si>
  <si>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</si>
  <si>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</si>
  <si>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</si>
  <si>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</si>
  <si>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</si>
  <si>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</si>
  <si>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</si>
  <si>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</si>
  <si>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</si>
  <si>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</si>
  <si>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</si>
  <si>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</si>
  <si>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</si>
  <si>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</si>
  <si>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</si>
  <si>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</si>
  <si>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</si>
  <si>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</si>
  <si>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</si>
  <si>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</si>
  <si>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</si>
  <si>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</si>
  <si>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</si>
  <si>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</si>
  <si>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</si>
  <si>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</si>
  <si>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</si>
  <si>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</si>
  <si>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</si>
  <si>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</si>
  <si>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</si>
  <si>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</si>
  <si>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</si>
  <si>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</si>
  <si>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</si>
  <si>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</si>
  <si>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</si>
  <si>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</si>
  <si>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</si>
  <si>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</si>
  <si>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</si>
  <si>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</si>
  <si>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</si>
  <si>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</si>
  <si>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</si>
  <si>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</si>
  <si>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</si>
  <si>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</si>
  <si>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</si>
  <si>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</si>
  <si>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</si>
  <si>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</si>
  <si>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</si>
  <si>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</si>
  <si>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</si>
  <si>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</si>
  <si>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</si>
  <si>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</si>
  <si>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</si>
  <si>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</si>
  <si>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</si>
  <si>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</si>
  <si>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</si>
  <si>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</si>
  <si>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</si>
  <si>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</si>
  <si>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</si>
  <si>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</si>
  <si>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</si>
  <si>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</si>
  <si>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</si>
  <si>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</si>
  <si>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</si>
  <si>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</si>
  <si>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</si>
  <si>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</si>
  <si>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</si>
  <si>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</si>
  <si>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</si>
  <si>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</si>
  <si>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</si>
  <si>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</si>
  <si>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</si>
  <si>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</si>
  <si>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</si>
  <si>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</si>
  <si>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</si>
  <si>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</si>
  <si>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</si>
  <si>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</si>
  <si>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</si>
  <si>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</si>
  <si>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</si>
  <si>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</si>
  <si>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</si>
  <si>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</si>
  <si>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</si>
  <si>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</si>
  <si>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</si>
  <si>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</si>
  <si>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</si>
  <si>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</si>
  <si>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</si>
  <si>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</si>
  <si>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</si>
  <si>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</si>
  <si>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</si>
  <si>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</si>
  <si>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</si>
  <si>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</si>
  <si>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</si>
  <si>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</si>
  <si>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</si>
  <si>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</si>
  <si>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</si>
  <si>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</si>
  <si>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</si>
  <si>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</si>
  <si>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</si>
  <si>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</si>
  <si>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</si>
  <si>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</si>
  <si>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</si>
  <si>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</si>
  <si>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</si>
  <si>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</si>
  <si>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</si>
  <si>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</si>
  <si>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</si>
  <si>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</si>
  <si>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</si>
  <si>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</si>
  <si>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</si>
  <si>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</si>
  <si>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</si>
  <si>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</si>
  <si>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</si>
  <si>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</si>
  <si>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</si>
  <si>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</si>
  <si>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</si>
  <si>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</si>
  <si>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</si>
  <si>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</si>
  <si>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</si>
  <si>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</si>
  <si>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</si>
  <si>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</si>
  <si>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</si>
  <si>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</si>
  <si>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</si>
  <si>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</si>
  <si>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</si>
  <si>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</si>
  <si>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</si>
  <si>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</si>
  <si>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</si>
  <si>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</si>
  <si>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</si>
  <si>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</si>
  <si>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</si>
  <si>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</si>
  <si>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</si>
  <si>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</si>
  <si>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</si>
  <si>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</si>
  <si>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</si>
  <si>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</si>
  <si>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</si>
  <si>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</si>
  <si>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</si>
  <si>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</si>
  <si>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</si>
  <si>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</si>
  <si>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</si>
  <si>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</si>
  <si>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</si>
  <si>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</si>
  <si>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</si>
  <si>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</si>
  <si>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</si>
  <si>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</si>
  <si>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</si>
  <si>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</si>
  <si>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</si>
  <si>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</si>
  <si>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</si>
  <si>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</si>
  <si>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</si>
  <si>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</si>
  <si>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</si>
  <si>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</si>
  <si>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</si>
  <si>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</si>
  <si>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</si>
  <si>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</si>
  <si>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</si>
  <si>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</si>
  <si>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</si>
  <si>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</si>
  <si>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</si>
  <si>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</si>
  <si>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</si>
  <si>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</si>
  <si>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</si>
  <si>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</si>
  <si>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</si>
  <si>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</si>
  <si>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</si>
  <si>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</si>
  <si>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</si>
  <si>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</si>
  <si>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</si>
  <si>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</si>
  <si>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</si>
  <si>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</si>
  <si>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</si>
  <si>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</si>
  <si>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</si>
  <si>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</si>
  <si>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</si>
  <si>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</si>
  <si>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</si>
  <si>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</si>
  <si>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</si>
  <si>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</si>
  <si>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</si>
  <si>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</si>
  <si>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</si>
  <si>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</si>
  <si>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</si>
  <si>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</si>
  <si>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</si>
  <si>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</si>
  <si>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</si>
  <si>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</si>
  <si>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</si>
  <si>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</si>
  <si>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</si>
  <si>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</si>
  <si>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</si>
  <si>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</si>
  <si>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</si>
  <si>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</si>
  <si>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</si>
  <si>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</si>
  <si>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</si>
  <si>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</si>
  <si>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</si>
  <si>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</si>
  <si>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</si>
  <si>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</si>
  <si>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</si>
  <si>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</si>
  <si>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</si>
  <si>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</si>
  <si>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</si>
  <si>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</si>
  <si>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</si>
  <si>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</si>
  <si>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</si>
  <si>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</si>
  <si>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</si>
  <si>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</si>
  <si>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</si>
  <si>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</si>
  <si>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</si>
  <si>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</si>
  <si>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</si>
  <si>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</si>
  <si>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</si>
  <si>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</si>
  <si>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</si>
  <si>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</si>
  <si>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</si>
  <si>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</si>
  <si>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</si>
  <si>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</si>
  <si>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</si>
  <si>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</si>
  <si>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</si>
  <si>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</si>
  <si>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</si>
  <si>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</si>
  <si>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</si>
  <si>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</si>
  <si>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</si>
  <si>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</si>
  <si>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</si>
  <si>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</si>
  <si>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</si>
  <si>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</si>
  <si>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</si>
  <si>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</si>
  <si>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</si>
  <si>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</si>
  <si>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</si>
  <si>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</si>
  <si>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</si>
  <si>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</si>
  <si>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</si>
  <si>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</si>
  <si>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</si>
  <si>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</si>
  <si>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</si>
  <si>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</si>
  <si>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</si>
  <si>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</si>
  <si>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</si>
  <si>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</si>
  <si>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</si>
  <si>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</si>
  <si>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</si>
  <si>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</si>
  <si>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</si>
  <si>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</si>
  <si>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</si>
  <si>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</si>
  <si>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</si>
  <si>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</si>
  <si>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</si>
  <si>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</si>
  <si>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</si>
  <si>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</si>
  <si>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</si>
  <si>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</si>
  <si>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</si>
  <si>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</si>
  <si>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</si>
  <si>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</si>
  <si>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</si>
  <si>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</si>
  <si>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</si>
  <si>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</si>
  <si>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</si>
  <si>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</si>
  <si>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</si>
  <si>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</si>
  <si>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</si>
  <si>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</si>
  <si>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</si>
  <si>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</si>
  <si>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</si>
  <si>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</si>
  <si>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</si>
  <si>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</si>
  <si>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</si>
  <si>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</si>
  <si>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</si>
  <si>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</si>
  <si>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</si>
  <si>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</si>
  <si>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</si>
  <si>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</si>
  <si>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</si>
  <si>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</si>
  <si>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</si>
  <si>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</si>
  <si>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</si>
  <si>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</si>
  <si>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</si>
  <si>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</si>
  <si>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</si>
  <si>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</si>
  <si>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</si>
  <si>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</si>
  <si>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</si>
  <si>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</si>
  <si>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</si>
  <si>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</si>
  <si>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</si>
  <si>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</si>
  <si>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</si>
  <si>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</si>
  <si>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</si>
  <si>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</si>
  <si>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</si>
  <si>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</si>
  <si>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</si>
  <si>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</si>
  <si>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</si>
  <si>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</si>
  <si>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</si>
  <si>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</si>
  <si>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</si>
  <si>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</si>
  <si>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</si>
  <si>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</si>
  <si>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</si>
  <si>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</si>
  <si>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</si>
  <si>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</si>
  <si>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</si>
  <si>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</si>
  <si>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</si>
  <si>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</si>
  <si>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</si>
  <si>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</si>
  <si>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</si>
  <si>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</si>
  <si>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</si>
  <si>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</si>
  <si>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</si>
  <si>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</si>
  <si>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</si>
  <si>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</si>
  <si>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</si>
  <si>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</si>
  <si>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</si>
  <si>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</si>
  <si>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</si>
  <si>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</si>
  <si>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</si>
  <si>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</si>
  <si>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</si>
  <si>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</si>
  <si>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</si>
  <si>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</si>
  <si>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</si>
  <si>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</si>
  <si>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</si>
  <si>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</si>
  <si>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</si>
  <si>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</si>
  <si>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</si>
  <si>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</si>
  <si>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</si>
  <si>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</si>
  <si>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</si>
  <si>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</si>
  <si>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</si>
  <si>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</si>
  <si>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</si>
  <si>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</si>
  <si>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</si>
  <si>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</si>
  <si>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</si>
  <si>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</si>
  <si>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</si>
  <si>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</si>
  <si>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</si>
  <si>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</si>
  <si>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</si>
  <si>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</si>
  <si>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</si>
  <si>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</si>
  <si>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</si>
  <si>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</si>
  <si>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</si>
  <si>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</si>
  <si>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</si>
  <si>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</si>
  <si>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</si>
  <si>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</si>
  <si>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</si>
  <si>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</si>
  <si>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</si>
  <si>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</si>
  <si>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</si>
  <si>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</si>
  <si>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</si>
  <si>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</si>
  <si>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</si>
  <si>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</si>
  <si>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</si>
  <si>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</si>
  <si>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</si>
  <si>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</si>
  <si>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</si>
  <si>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</si>
  <si>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</si>
  <si>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</si>
  <si>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</si>
  <si>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</si>
  <si>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</si>
  <si>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</si>
  <si>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</si>
  <si>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</si>
  <si>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</si>
  <si>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</si>
  <si>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</si>
  <si>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</si>
  <si>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</si>
  <si>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</si>
  <si>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</si>
  <si>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</si>
  <si>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</si>
  <si>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</si>
  <si>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</si>
  <si>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</si>
  <si>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</si>
  <si>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</si>
  <si>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</si>
  <si>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</si>
  <si>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</si>
  <si>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</si>
  <si>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</si>
  <si>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</si>
  <si>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</si>
  <si>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</si>
  <si>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</si>
  <si>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</si>
  <si>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</si>
  <si>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</si>
  <si>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</si>
  <si>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</si>
  <si>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</si>
  <si>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</si>
  <si>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</si>
  <si>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</si>
  <si>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</si>
  <si>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</si>
  <si>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</si>
  <si>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</si>
  <si>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</si>
  <si>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</si>
  <si>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</si>
  <si>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</si>
  <si>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</si>
  <si>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</si>
  <si>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</si>
  <si>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</si>
  <si>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</si>
  <si>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</si>
  <si>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</si>
  <si>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</si>
  <si>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</si>
  <si>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</si>
  <si>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</si>
  <si>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</si>
  <si>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</si>
  <si>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</si>
  <si>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</si>
  <si>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</si>
  <si>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</si>
  <si>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</si>
  <si>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</si>
  <si>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</si>
  <si>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</si>
  <si>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</si>
  <si>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</si>
  <si>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</si>
  <si>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</si>
  <si>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</si>
  <si>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</si>
  <si>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</si>
  <si>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</si>
  <si>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</si>
  <si>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</si>
  <si>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</si>
  <si>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</si>
  <si>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</si>
  <si>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</si>
  <si>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</si>
  <si>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</si>
  <si>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</si>
  <si>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</si>
  <si>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</si>
  <si>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</si>
  <si>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</si>
  <si>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</si>
  <si>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</si>
  <si>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</si>
  <si>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</si>
  <si>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</si>
  <si>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</si>
  <si>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</si>
  <si>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</si>
  <si>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</si>
  <si>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</si>
  <si>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</si>
  <si>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</si>
  <si>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</si>
  <si>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</si>
  <si>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</si>
  <si>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</si>
  <si>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</si>
  <si>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</si>
  <si>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</si>
  <si>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</si>
  <si>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</si>
  <si>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</si>
  <si>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</si>
  <si>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</si>
  <si>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</si>
  <si>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</si>
  <si>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</si>
  <si>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</si>
  <si>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</si>
  <si>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</si>
  <si>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</si>
  <si>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</si>
  <si>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</si>
  <si>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</si>
  <si>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</si>
  <si>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</si>
  <si>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</si>
  <si>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</si>
  <si>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</si>
  <si>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</si>
  <si>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</si>
  <si>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</si>
  <si>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</si>
  <si>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</si>
  <si>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</si>
  <si>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</si>
  <si>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</si>
  <si>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</si>
  <si>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</si>
  <si>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</si>
  <si>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</si>
  <si>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</si>
  <si>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</si>
  <si>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</si>
  <si>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</si>
  <si>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</si>
  <si>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</si>
  <si>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</si>
  <si>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</si>
  <si>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</si>
  <si>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</si>
  <si>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</si>
  <si>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</si>
  <si>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</si>
  <si>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</si>
  <si>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</si>
  <si>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</si>
  <si>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</si>
  <si>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</si>
  <si>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</si>
  <si>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</si>
  <si>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</si>
  <si>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</si>
  <si>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</si>
  <si>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</si>
  <si>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</si>
  <si>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</si>
  <si>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</si>
  <si>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</si>
  <si>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</si>
  <si>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</si>
  <si>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</si>
  <si>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</si>
  <si>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</si>
  <si>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</si>
  <si>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</si>
  <si>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</si>
  <si>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</si>
  <si>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</si>
  <si>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</si>
  <si>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</si>
  <si>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</si>
  <si>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</si>
  <si>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</si>
  <si>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</si>
  <si>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</si>
  <si>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</si>
  <si>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</si>
  <si>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</si>
  <si>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</si>
  <si>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</si>
  <si>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</si>
  <si>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</si>
  <si>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</si>
  <si>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</si>
  <si>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</si>
  <si>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</si>
  <si>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</si>
  <si>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</si>
  <si>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</si>
  <si>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</si>
  <si>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</si>
  <si>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</si>
  <si>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</si>
  <si>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</si>
  <si>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</si>
  <si>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</si>
  <si>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</si>
  <si>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</si>
  <si>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</si>
  <si>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</si>
  <si>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</si>
  <si>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</si>
  <si>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</si>
  <si>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</si>
  <si>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</si>
  <si>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</si>
  <si>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</si>
  <si>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</si>
  <si>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</si>
  <si>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</si>
  <si>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</si>
  <si>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</si>
  <si>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</si>
  <si>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</si>
  <si>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</si>
  <si>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</si>
  <si>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</si>
  <si>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</si>
  <si>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</si>
  <si>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</si>
  <si>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</si>
  <si>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</si>
  <si>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</si>
  <si>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</si>
  <si>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</si>
  <si>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</si>
  <si>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</si>
  <si>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</si>
  <si>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</si>
  <si>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</si>
  <si>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</si>
  <si>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</si>
  <si>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</si>
  <si>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</si>
  <si>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</si>
  <si>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</si>
  <si>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</si>
  <si>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</si>
  <si>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</si>
  <si>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</si>
  <si>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</si>
  <si>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</si>
  <si>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</si>
  <si>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</si>
  <si>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</si>
  <si>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</si>
  <si>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</si>
  <si>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</si>
  <si>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</si>
  <si>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</si>
  <si>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</si>
  <si>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</si>
  <si>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</si>
  <si>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</si>
  <si>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</si>
  <si>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</si>
  <si>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</si>
  <si>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</si>
  <si>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</si>
  <si>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</si>
  <si>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</si>
  <si>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</si>
  <si>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</si>
  <si>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</si>
  <si>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</si>
  <si>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</si>
  <si>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</si>
  <si>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</si>
  <si>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</si>
  <si>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</si>
  <si>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</si>
  <si>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</si>
  <si>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</si>
  <si>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</si>
  <si>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</si>
  <si>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</si>
  <si>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</si>
  <si>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</si>
  <si>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</si>
  <si>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</si>
  <si>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</si>
  <si>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</si>
  <si>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</si>
  <si>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</si>
  <si>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</si>
  <si>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</si>
  <si>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</si>
  <si>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</si>
  <si>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</si>
  <si>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</si>
  <si>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</si>
  <si>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</si>
  <si>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</si>
  <si>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</si>
  <si>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</si>
  <si>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</si>
  <si>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</si>
  <si>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</si>
  <si>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</si>
  <si>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</si>
  <si>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</si>
  <si>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</si>
  <si>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</si>
  <si>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</si>
  <si>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</si>
  <si>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</si>
  <si>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</si>
  <si>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</si>
  <si>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</si>
  <si>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</si>
  <si>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</si>
  <si>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</si>
  <si>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</si>
  <si>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</si>
  <si>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</si>
  <si>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</si>
  <si>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</si>
  <si>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</si>
  <si>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</si>
  <si>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</si>
  <si>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</si>
  <si>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</si>
  <si>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</si>
  <si>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</si>
  <si>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</si>
  <si>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</si>
  <si>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</si>
  <si>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</si>
  <si>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</si>
  <si>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</si>
  <si>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</si>
  <si>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</si>
  <si>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</si>
  <si>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</si>
  <si>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</si>
  <si>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</si>
  <si>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</si>
  <si>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</si>
  <si>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</si>
  <si>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</si>
  <si>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</si>
  <si>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</si>
  <si>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</si>
  <si>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</si>
  <si>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</si>
  <si>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</si>
  <si>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</si>
  <si>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</si>
  <si>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</si>
  <si>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</si>
  <si>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</si>
  <si>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</si>
  <si>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</si>
  <si>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</si>
  <si>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</si>
  <si>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</si>
  <si>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</si>
  <si>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</si>
  <si>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</si>
  <si>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</si>
  <si>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</si>
  <si>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</si>
  <si>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</si>
  <si>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</si>
  <si>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</si>
  <si>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</si>
  <si>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</si>
  <si>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</si>
  <si>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</si>
  <si>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</si>
  <si>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</si>
  <si>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</si>
  <si>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</si>
  <si>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</si>
  <si>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</si>
  <si>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</si>
  <si>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</si>
  <si>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</si>
  <si>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</si>
  <si>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</si>
  <si>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</si>
  <si>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</si>
  <si>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</si>
  <si>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</si>
  <si>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</si>
  <si>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</si>
  <si>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</si>
  <si>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</si>
  <si>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</si>
  <si>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</si>
  <si>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</si>
  <si>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</si>
  <si>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</si>
  <si>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</si>
  <si>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</si>
  <si>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</si>
  <si>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</si>
  <si>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</si>
  <si>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</si>
  <si>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</si>
  <si>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</si>
  <si>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</si>
  <si>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</si>
  <si>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</si>
  <si>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</si>
  <si>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</si>
  <si>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</si>
  <si>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</si>
  <si>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</si>
  <si>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</si>
  <si>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</si>
  <si>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</si>
  <si>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</si>
  <si>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</si>
  <si>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</si>
  <si>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</si>
  <si>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</si>
  <si>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</si>
  <si>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</si>
  <si>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</si>
  <si>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</si>
  <si>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</si>
  <si>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</si>
  <si>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</si>
  <si>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</si>
  <si>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</si>
  <si>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</si>
  <si>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</si>
  <si>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</si>
  <si>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</si>
  <si>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</si>
  <si>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</si>
  <si>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</si>
  <si>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</si>
  <si>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</si>
  <si>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</si>
  <si>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</si>
  <si>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</si>
  <si>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</si>
  <si>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</si>
  <si>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</si>
  <si>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</si>
  <si>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</si>
  <si>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</si>
  <si>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</si>
  <si>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</si>
  <si>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</si>
  <si>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</si>
  <si>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</si>
  <si>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</si>
  <si>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</si>
  <si>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</si>
  <si>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</si>
  <si>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</si>
  <si>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</si>
  <si>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</si>
  <si>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</si>
  <si>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</si>
  <si>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</si>
  <si>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</si>
  <si>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</si>
  <si>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</si>
  <si>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</si>
  <si>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</si>
  <si>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</si>
  <si>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</si>
  <si>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</si>
  <si>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</si>
  <si>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</si>
  <si>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</si>
  <si>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</si>
  <si>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</si>
  <si>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</si>
  <si>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</si>
  <si>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</si>
  <si>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</si>
  <si>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</si>
  <si>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</si>
  <si>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</si>
  <si>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</si>
  <si>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</si>
  <si>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</si>
  <si>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</si>
  <si>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</si>
  <si>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</si>
  <si>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</si>
  <si>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</si>
  <si>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</si>
  <si>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</si>
  <si>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</si>
  <si>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</si>
  <si>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</si>
  <si>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</si>
  <si>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</si>
  <si>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</si>
  <si>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</si>
  <si>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</si>
  <si>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</si>
  <si>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</si>
  <si>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</si>
  <si>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</si>
  <si>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</si>
  <si>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</si>
  <si>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</si>
  <si>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</si>
  <si>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</si>
  <si>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</si>
  <si>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</si>
  <si>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</si>
  <si>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</si>
  <si>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</si>
  <si>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</si>
  <si>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</si>
  <si>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</si>
  <si>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</si>
  <si>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</si>
  <si>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</si>
  <si>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</si>
  <si>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</si>
  <si>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</si>
  <si>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</si>
  <si>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</si>
  <si>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</si>
  <si>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</si>
  <si>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</si>
  <si>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</si>
  <si>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</si>
  <si>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</si>
  <si>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</si>
  <si>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</si>
  <si>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</si>
  <si>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</si>
  <si>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</si>
  <si>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</si>
  <si>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</si>
  <si>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</si>
  <si>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</si>
  <si>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</si>
  <si>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</si>
  <si>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</si>
  <si>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</si>
  <si>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</si>
  <si>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</si>
  <si>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</si>
  <si>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</si>
  <si>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</si>
  <si>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</si>
  <si>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</si>
  <si>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</si>
  <si>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</si>
  <si>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</si>
  <si>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</si>
  <si>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</si>
  <si>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</si>
  <si>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</si>
  <si>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</si>
  <si>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</si>
  <si>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</si>
  <si>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</si>
  <si>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</si>
  <si>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</si>
  <si>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</si>
  <si>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</si>
  <si>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</si>
  <si>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</si>
  <si>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</si>
  <si>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</si>
  <si>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</si>
  <si>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</si>
  <si>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</si>
  <si>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</si>
  <si>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</si>
  <si>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</si>
  <si>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</si>
  <si>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</si>
  <si>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</si>
  <si>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</si>
  <si>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</si>
  <si>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</si>
  <si>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</si>
  <si>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</si>
  <si>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</si>
  <si>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</si>
  <si>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</si>
  <si>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</si>
  <si>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</si>
  <si>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</si>
  <si>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</si>
  <si>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</si>
  <si>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</si>
  <si>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</si>
  <si>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</si>
  <si>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</si>
  <si>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</si>
  <si>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</si>
  <si>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</si>
  <si>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</si>
  <si>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</si>
  <si>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</si>
  <si>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</si>
  <si>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</si>
  <si>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</si>
  <si>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</si>
  <si>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</si>
  <si>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</si>
  <si>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</si>
  <si>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</si>
  <si>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</si>
  <si>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</si>
  <si>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</si>
  <si>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</si>
  <si>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</si>
  <si>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</si>
  <si>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</si>
  <si>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</si>
  <si>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</si>
  <si>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</si>
  <si>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</si>
  <si>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</si>
  <si>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</si>
  <si>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</si>
  <si>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</si>
  <si>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</si>
  <si>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</si>
  <si>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</si>
  <si>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</si>
  <si>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</si>
  <si>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</si>
  <si>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</si>
  <si>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</si>
  <si>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</si>
  <si>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</si>
  <si>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</si>
  <si>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</si>
  <si>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</si>
  <si>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</si>
  <si>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</si>
  <si>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</si>
  <si>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</si>
  <si>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</si>
  <si>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</si>
  <si>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</si>
  <si>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</si>
  <si>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</si>
  <si>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</si>
  <si>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</si>
  <si>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</si>
  <si>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</si>
  <si>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</si>
  <si>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</si>
  <si>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</si>
  <si>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</si>
  <si>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</si>
  <si>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</si>
  <si>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</si>
  <si>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</si>
  <si>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</si>
  <si>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</si>
  <si>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</si>
  <si>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</si>
  <si>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</si>
  <si>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</si>
  <si>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</si>
  <si>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</si>
  <si>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</si>
  <si>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</si>
  <si>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</si>
  <si>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</si>
  <si>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</si>
  <si>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</si>
  <si>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</si>
  <si>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</si>
  <si>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</si>
  <si>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</si>
  <si>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</si>
  <si>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</si>
  <si>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</si>
  <si>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</si>
  <si>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</si>
  <si>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</si>
  <si>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</si>
  <si>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</si>
  <si>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</si>
  <si>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</si>
  <si>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</si>
  <si>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</si>
  <si>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</si>
  <si>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</si>
  <si>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</si>
  <si>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</si>
  <si>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</si>
  <si>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</si>
  <si>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</si>
  <si>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</si>
  <si>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</si>
  <si>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</si>
  <si>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</si>
  <si>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</si>
  <si>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</si>
  <si>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</si>
  <si>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</si>
  <si>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</si>
  <si>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</si>
  <si>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</si>
  <si>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</si>
  <si>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</si>
  <si>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</si>
  <si>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</si>
  <si>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</si>
  <si>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</si>
  <si>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</si>
  <si>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</si>
  <si>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</si>
  <si>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</si>
  <si>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</si>
  <si>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</si>
  <si>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</si>
  <si>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</si>
  <si>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</si>
  <si>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</si>
  <si>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</si>
  <si>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</si>
  <si>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</si>
  <si>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</si>
  <si>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</si>
  <si>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</si>
  <si>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</si>
  <si>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</si>
  <si>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</si>
  <si>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</si>
  <si>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</si>
  <si>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</si>
  <si>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</si>
  <si>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</si>
  <si>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</si>
  <si>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</si>
  <si>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</si>
  <si>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</si>
  <si>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</si>
  <si>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</si>
  <si>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</si>
  <si>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</si>
  <si>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</si>
  <si>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</si>
  <si>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</si>
  <si>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</si>
  <si>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</si>
  <si>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</si>
  <si>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</si>
  <si>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</si>
  <si>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</si>
  <si>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</si>
  <si>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</si>
  <si>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</si>
  <si>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</si>
  <si>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</si>
  <si>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</si>
  <si>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</si>
  <si>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</si>
  <si>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</si>
  <si>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</si>
  <si>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</si>
  <si>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</si>
  <si>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</si>
  <si>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</si>
  <si>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</si>
  <si>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</si>
  <si>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</si>
  <si>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</si>
  <si>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</si>
  <si>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</si>
  <si>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</si>
  <si>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</si>
  <si>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</si>
  <si>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</si>
  <si>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</si>
  <si>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</si>
  <si>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</si>
  <si>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</si>
  <si>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</si>
  <si>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</si>
  <si>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</si>
  <si>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</si>
  <si>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</si>
  <si>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</si>
  <si>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</si>
  <si>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</si>
  <si>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</si>
  <si>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</si>
  <si>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</si>
  <si>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</si>
  <si>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</si>
  <si>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</si>
  <si>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</si>
  <si>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</si>
  <si>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</si>
  <si>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</si>
  <si>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</si>
  <si>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</si>
  <si>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</si>
  <si>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</si>
  <si>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</si>
  <si>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</si>
  <si>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</si>
  <si>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</si>
  <si>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</si>
  <si>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</si>
  <si>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</si>
  <si>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</si>
  <si>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</si>
  <si>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</si>
  <si>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</si>
  <si>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</si>
  <si>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</si>
  <si>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</si>
  <si>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</si>
  <si>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</si>
  <si>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</si>
  <si>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</si>
  <si>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</si>
  <si>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</si>
  <si>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</si>
  <si>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</si>
  <si>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</si>
  <si>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</si>
  <si>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</si>
  <si>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</si>
  <si>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</si>
  <si>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</si>
  <si>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</si>
  <si>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</si>
  <si>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</si>
  <si>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</si>
  <si>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</si>
  <si>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</si>
  <si>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</si>
  <si>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</si>
  <si>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</si>
  <si>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</si>
  <si>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</si>
  <si>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</si>
  <si>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</si>
  <si>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</si>
  <si>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</si>
  <si>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</si>
  <si>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</si>
  <si>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</si>
  <si>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</si>
  <si>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</si>
  <si>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</si>
  <si>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</si>
  <si>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</si>
  <si>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</si>
  <si>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</si>
  <si>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</si>
  <si>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</si>
  <si>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</si>
  <si>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</si>
  <si>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</si>
  <si>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</si>
  <si>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</si>
  <si>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</si>
  <si>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</si>
  <si>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</si>
  <si>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</si>
  <si>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</si>
  <si>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</si>
  <si>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</si>
  <si>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</si>
  <si>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</si>
  <si>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</si>
  <si>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</si>
  <si>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</si>
  <si>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</si>
  <si>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</si>
  <si>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</si>
  <si>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</si>
  <si>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</si>
  <si>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</si>
  <si>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</si>
  <si>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</si>
  <si>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</si>
  <si>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</si>
  <si>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</si>
  <si>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</si>
  <si>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</si>
  <si>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</si>
  <si>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</si>
  <si>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</si>
  <si>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</si>
  <si>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</si>
  <si>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</si>
  <si>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</si>
  <si>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</si>
  <si>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</si>
  <si>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</si>
  <si>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</si>
  <si>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</si>
  <si>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</si>
  <si>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</si>
  <si>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</si>
  <si>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</si>
  <si>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</si>
  <si>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</si>
  <si>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</si>
  <si>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</si>
  <si>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</si>
  <si>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</si>
  <si>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</si>
  <si>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</si>
  <si>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</si>
  <si>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</si>
  <si>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</si>
  <si>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</si>
  <si>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</si>
  <si>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</si>
  <si>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</si>
  <si>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</si>
  <si>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</si>
  <si>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</si>
  <si>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</si>
  <si>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</si>
  <si>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</si>
  <si>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</si>
  <si>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</si>
  <si>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</si>
  <si>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</si>
  <si>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</si>
  <si>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</si>
  <si>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</si>
  <si>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</si>
  <si>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</si>
  <si>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</si>
  <si>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</si>
  <si>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</si>
  <si>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</si>
  <si>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</si>
  <si>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</si>
  <si>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</si>
  <si>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</si>
  <si>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</si>
  <si>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</si>
  <si>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</si>
  <si>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</si>
  <si>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</si>
  <si>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</si>
  <si>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</si>
  <si>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</si>
  <si>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</si>
  <si>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</si>
  <si>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</si>
  <si>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</si>
  <si>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</si>
  <si>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</si>
  <si>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</si>
  <si>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</si>
  <si>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</si>
  <si>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</si>
  <si>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</si>
  <si>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</si>
  <si>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</si>
  <si>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</si>
  <si>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</si>
  <si>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</si>
  <si>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</si>
  <si>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</si>
  <si>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</si>
  <si>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</si>
  <si>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</si>
  <si>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</si>
  <si>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</si>
  <si>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</si>
  <si>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</si>
  <si>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</si>
  <si>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</si>
  <si>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</si>
  <si>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</si>
  <si>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</si>
  <si>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</si>
  <si>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</si>
  <si>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</si>
  <si>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</si>
  <si>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</si>
  <si>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</si>
  <si>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</si>
  <si>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</si>
  <si>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</si>
  <si>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</si>
  <si>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</si>
  <si>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</si>
  <si>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</si>
  <si>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</si>
  <si>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</si>
  <si>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</si>
  <si>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</si>
  <si>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</si>
  <si>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</si>
  <si>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</si>
  <si>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</si>
  <si>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</si>
  <si>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</si>
  <si>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</si>
  <si>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</si>
  <si>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</si>
  <si>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</si>
  <si>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</si>
  <si>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</si>
  <si>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</si>
  <si>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</si>
  <si>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</si>
  <si>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</si>
  <si>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</si>
  <si>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</si>
  <si>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</si>
  <si>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</si>
  <si>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</si>
  <si>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</si>
  <si>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</si>
  <si>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</si>
  <si>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</si>
  <si>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</si>
  <si>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</si>
  <si>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</si>
  <si>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</si>
  <si>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</si>
  <si>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</si>
  <si>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</si>
  <si>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</si>
  <si>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</si>
  <si>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</si>
  <si>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</si>
  <si>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</si>
  <si>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</si>
  <si>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</si>
  <si>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</si>
  <si>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</si>
  <si>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</si>
  <si>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</si>
  <si>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</si>
  <si>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</si>
  <si>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</si>
  <si>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</si>
  <si>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</si>
  <si>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</si>
  <si>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</si>
  <si>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</si>
  <si>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</si>
  <si>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</si>
  <si>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</si>
  <si>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</si>
  <si>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</si>
  <si>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</si>
  <si>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</si>
  <si>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</si>
  <si>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</si>
  <si>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</si>
  <si>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</si>
  <si>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</si>
  <si>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</si>
  <si>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</si>
  <si>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</si>
  <si>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</si>
  <si>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</si>
  <si>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</si>
  <si>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</si>
  <si>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</si>
  <si>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</si>
  <si>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</si>
  <si>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</si>
  <si>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</si>
  <si>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</si>
  <si>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</si>
  <si>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</si>
  <si>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</si>
  <si>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</si>
  <si>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</si>
  <si>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</si>
  <si>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</si>
  <si>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</si>
  <si>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</si>
  <si>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</si>
  <si>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</si>
  <si>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</si>
  <si>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</si>
  <si>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</si>
  <si>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</si>
  <si>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</si>
  <si>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</si>
  <si>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</si>
  <si>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</si>
  <si>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</si>
  <si>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</si>
  <si>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</si>
  <si>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</si>
  <si>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</si>
  <si>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</si>
  <si>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</si>
  <si>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</si>
  <si>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</si>
  <si>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</si>
  <si>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</si>
  <si>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</si>
  <si>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</si>
  <si>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</si>
  <si>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</si>
  <si>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</si>
  <si>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</si>
  <si>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</si>
  <si>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</si>
  <si>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</si>
  <si>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</si>
  <si>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</si>
  <si>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</si>
  <si>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</si>
  <si>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</si>
  <si>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</si>
  <si>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</si>
  <si>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</si>
  <si>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</si>
  <si>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</si>
  <si>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</si>
  <si>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</si>
  <si>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</si>
  <si>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</si>
  <si>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</si>
  <si>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</si>
  <si>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</si>
  <si>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</si>
  <si>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</si>
  <si>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</si>
  <si>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</si>
  <si>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</si>
  <si>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</si>
  <si>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</si>
  <si>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</si>
  <si>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</si>
  <si>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</si>
  <si>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</si>
  <si>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</si>
  <si>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</si>
  <si>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</si>
  <si>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</si>
  <si>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</si>
  <si>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</si>
  <si>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</si>
  <si>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</si>
  <si>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</si>
  <si>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</si>
  <si>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</si>
  <si>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</si>
  <si>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</si>
  <si>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</si>
  <si>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</si>
  <si>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</si>
  <si>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</si>
  <si>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</si>
  <si>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</si>
  <si>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</si>
  <si>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</si>
  <si>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</si>
  <si>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</si>
  <si>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</si>
  <si>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</si>
  <si>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</si>
  <si>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</si>
  <si>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</si>
  <si>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</si>
  <si>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</si>
  <si>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</si>
  <si>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</si>
  <si>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</si>
  <si>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</si>
  <si>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</si>
  <si>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</si>
  <si>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</si>
  <si>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</si>
  <si>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</si>
  <si>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</si>
  <si>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</si>
  <si>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</si>
  <si>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</si>
  <si>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</si>
  <si>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</si>
  <si>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</si>
  <si>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</si>
  <si>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</si>
  <si>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</si>
  <si>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</si>
  <si>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</si>
  <si>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</si>
  <si>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</si>
  <si>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</si>
  <si>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</si>
  <si>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</si>
  <si>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</si>
  <si>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</si>
  <si>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</si>
  <si>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</si>
  <si>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</si>
  <si>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</si>
  <si>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</si>
  <si>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</si>
  <si>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</si>
  <si>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</si>
  <si>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</si>
  <si>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</si>
  <si>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</si>
  <si>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</si>
  <si>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</si>
  <si>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</si>
  <si>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</si>
  <si>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</si>
  <si>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</si>
  <si>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</si>
  <si>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</si>
  <si>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</si>
  <si>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</si>
  <si>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</si>
  <si>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</si>
  <si>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</si>
  <si>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</si>
  <si>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</si>
  <si>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</si>
  <si>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</si>
  <si>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</si>
  <si>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</si>
  <si>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</si>
  <si>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</si>
  <si>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</si>
  <si>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</si>
  <si>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</si>
  <si>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</si>
  <si>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</si>
  <si>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</si>
  <si>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</si>
  <si>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</si>
  <si>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</si>
  <si>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</si>
  <si>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</si>
  <si>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</si>
  <si>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</si>
  <si>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</si>
  <si>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</si>
  <si>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</si>
  <si>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</si>
  <si>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</si>
  <si>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</si>
  <si>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</si>
  <si>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</si>
  <si>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</si>
  <si>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</si>
  <si>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</si>
  <si>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</si>
  <si>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</si>
  <si>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</si>
  <si>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</si>
  <si>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</si>
  <si>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</si>
  <si>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</si>
  <si>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</si>
  <si>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</si>
  <si>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</si>
  <si>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</si>
  <si>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</si>
  <si>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</si>
  <si>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</si>
  <si>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</si>
  <si>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</si>
  <si>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</si>
  <si>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</si>
  <si>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</si>
  <si>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</si>
  <si>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</si>
  <si>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</si>
  <si>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</si>
  <si>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</si>
  <si>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</si>
  <si>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</si>
  <si>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</si>
  <si>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</si>
  <si>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</si>
  <si>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</si>
  <si>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</si>
  <si>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</si>
  <si>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</si>
  <si>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</si>
  <si>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</si>
  <si>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</si>
  <si>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</si>
  <si>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</si>
  <si>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</si>
  <si>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</si>
  <si>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</si>
  <si>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</si>
  <si>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</si>
  <si>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</si>
  <si>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</si>
  <si>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</si>
  <si>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</si>
  <si>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</si>
  <si>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</si>
  <si>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</si>
  <si>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</si>
  <si>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</si>
  <si>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</si>
  <si>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</si>
  <si>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</si>
  <si>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</si>
  <si>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</si>
  <si>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</si>
  <si>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</si>
  <si>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</si>
  <si>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</si>
  <si>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</si>
  <si>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</si>
  <si>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</si>
  <si>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</si>
  <si>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</si>
  <si>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</si>
  <si>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</si>
  <si>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</si>
  <si>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</si>
  <si>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</si>
  <si>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</si>
  <si>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</si>
  <si>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</si>
  <si>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</si>
  <si>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</si>
  <si>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</si>
  <si>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</si>
  <si>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</si>
  <si>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</si>
  <si>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</si>
  <si>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</si>
  <si>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</si>
  <si>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</si>
  <si>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</si>
  <si>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</si>
  <si>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</si>
  <si>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</si>
  <si>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</si>
  <si>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</si>
  <si>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</si>
  <si>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</si>
  <si>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</si>
  <si>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</si>
  <si>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</si>
  <si>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</si>
  <si>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</si>
  <si>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</si>
  <si>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</si>
  <si>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</si>
  <si>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</si>
  <si>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</si>
  <si>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</si>
  <si>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</si>
  <si>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</si>
  <si>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</si>
  <si>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</si>
  <si>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</si>
  <si>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</si>
  <si>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</si>
  <si>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</si>
  <si>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</si>
  <si>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</si>
  <si>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</si>
  <si>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</si>
  <si>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</si>
  <si>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</si>
  <si>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</si>
  <si>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</si>
  <si>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</si>
  <si>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</si>
  <si>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</si>
  <si>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</si>
  <si>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</si>
  <si>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</si>
  <si>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</si>
  <si>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</si>
  <si>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</si>
  <si>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</si>
  <si>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</si>
  <si>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</si>
  <si>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</si>
  <si>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</si>
  <si>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</si>
  <si>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</si>
  <si>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</si>
  <si>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</si>
  <si>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</si>
  <si>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</si>
  <si>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</si>
  <si>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</si>
  <si>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</si>
  <si>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</si>
  <si>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</si>
  <si>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</si>
  <si>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</si>
  <si>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</si>
  <si>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</si>
  <si>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</si>
  <si>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</si>
  <si>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</si>
  <si>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</si>
  <si>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</si>
  <si>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</si>
  <si>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</si>
  <si>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</si>
  <si>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</si>
  <si>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</si>
  <si>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</si>
  <si>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</si>
  <si>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</si>
  <si>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</si>
  <si>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</si>
  <si>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</si>
  <si>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</si>
  <si>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</si>
  <si>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</si>
  <si>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</si>
  <si>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</si>
  <si>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</si>
  <si>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</si>
  <si>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</si>
  <si>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</si>
  <si>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</si>
  <si>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</si>
  <si>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</si>
  <si>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</si>
  <si>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</si>
  <si>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</si>
  <si>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</si>
  <si>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</si>
  <si>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</si>
  <si>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</si>
  <si>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</si>
  <si>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</si>
  <si>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</si>
  <si>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</si>
  <si>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</si>
  <si>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</si>
  <si>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</si>
  <si>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</si>
  <si>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</si>
  <si>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</si>
  <si>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</si>
  <si>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</si>
  <si>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</si>
  <si>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</si>
  <si>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</si>
  <si>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</si>
  <si>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</si>
  <si>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</si>
  <si>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</si>
  <si>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</si>
  <si>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</si>
  <si>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</si>
  <si>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</si>
  <si>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</si>
  <si>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</si>
  <si>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</si>
  <si>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</si>
  <si>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</si>
  <si>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</si>
  <si>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</si>
  <si>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</si>
  <si>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</si>
  <si>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</si>
  <si>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</si>
  <si>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</si>
  <si>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</si>
  <si>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</si>
  <si>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</si>
  <si>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</si>
  <si>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</si>
  <si>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</si>
  <si>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</si>
  <si>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</si>
  <si>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</si>
  <si>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</si>
  <si>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</si>
  <si>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</si>
  <si>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</si>
  <si>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</si>
  <si>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</si>
  <si>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</si>
  <si>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</si>
  <si>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</si>
  <si>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</si>
  <si>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</si>
  <si>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</si>
  <si>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</si>
  <si>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</si>
  <si>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</si>
  <si>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</si>
  <si>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</si>
  <si>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</si>
  <si>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</si>
  <si>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</si>
  <si>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</si>
  <si>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</si>
  <si>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</si>
  <si>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</si>
  <si>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</si>
  <si>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</si>
  <si>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</si>
  <si>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</si>
  <si>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</si>
  <si>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</si>
  <si>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</si>
  <si>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</si>
  <si>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</si>
  <si>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</si>
  <si>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</si>
  <si>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</si>
  <si>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</si>
  <si>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</si>
  <si>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</si>
  <si>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</si>
  <si>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</si>
  <si>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</si>
  <si>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</si>
  <si>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</si>
  <si>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</si>
  <si>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</si>
  <si>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</si>
  <si>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</si>
  <si>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</si>
  <si>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</si>
  <si>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</si>
  <si>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</si>
  <si>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</si>
  <si>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</si>
  <si>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</si>
  <si>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</si>
  <si>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</si>
  <si>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</si>
  <si>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</si>
  <si>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</si>
  <si>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</si>
  <si>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</si>
  <si>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</si>
  <si>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</si>
  <si>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</si>
  <si>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</si>
  <si>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</si>
  <si>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</si>
  <si>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</si>
  <si>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</si>
  <si>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</si>
  <si>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</si>
  <si>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</si>
  <si>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</si>
  <si>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</si>
  <si>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</si>
  <si>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</si>
  <si>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</si>
  <si>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</si>
  <si>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</si>
  <si>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</si>
  <si>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</si>
  <si>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</si>
  <si>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</si>
  <si>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</si>
  <si>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</si>
  <si>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</si>
  <si>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</si>
  <si>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</si>
  <si>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</si>
  <si>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</si>
  <si>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</si>
  <si>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</si>
  <si>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</si>
  <si>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</si>
  <si>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</si>
  <si>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</si>
  <si>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</si>
  <si>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</si>
  <si>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</si>
  <si>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</si>
  <si>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</si>
  <si>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</si>
  <si>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</si>
  <si>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</si>
  <si>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</si>
  <si>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</si>
  <si>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</si>
  <si>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</si>
  <si>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</si>
  <si>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</si>
  <si>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</si>
  <si>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</si>
  <si>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</si>
  <si>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</si>
  <si>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</si>
  <si>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</si>
  <si>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</si>
  <si>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</si>
  <si>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</si>
  <si>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</si>
  <si>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</si>
  <si>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</si>
  <si>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</si>
  <si>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</si>
  <si>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</si>
  <si>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</si>
  <si>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</si>
  <si>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</si>
  <si>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</si>
  <si>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</si>
  <si>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</si>
  <si>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</si>
  <si>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</si>
  <si>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</si>
  <si>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</si>
  <si>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</si>
  <si>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</si>
  <si>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</si>
  <si>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</si>
  <si>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</si>
  <si>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</si>
  <si>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</si>
  <si>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</si>
  <si>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</si>
  <si>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</si>
  <si>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</si>
  <si>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</si>
  <si>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</si>
  <si>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</si>
  <si>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</si>
  <si>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</si>
  <si>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</si>
  <si>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</si>
  <si>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</si>
  <si>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</si>
  <si>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</si>
  <si>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</si>
  <si>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</si>
  <si>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</si>
  <si>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</si>
  <si>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</si>
  <si>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</si>
  <si>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</si>
  <si>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</si>
  <si>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</si>
  <si>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</si>
  <si>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</si>
  <si>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</si>
  <si>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</si>
  <si>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</si>
  <si>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</si>
  <si>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</si>
  <si>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</si>
  <si>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</si>
  <si>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</si>
  <si>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</si>
  <si>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</si>
  <si>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</si>
  <si>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</si>
  <si>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</si>
  <si>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</si>
  <si>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</si>
  <si>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</si>
  <si>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</si>
  <si>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</si>
  <si>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</si>
  <si>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</si>
  <si>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</si>
  <si>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</si>
  <si>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</si>
  <si>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</si>
  <si>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</si>
  <si>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</si>
  <si>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</si>
  <si>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</si>
  <si>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</si>
  <si>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</si>
  <si>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</si>
  <si>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</si>
  <si>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</si>
  <si>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</si>
  <si>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</si>
  <si>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</si>
  <si>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</si>
  <si>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</si>
  <si>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</si>
  <si>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</si>
  <si>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</si>
  <si>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</si>
  <si>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</si>
  <si>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</si>
  <si>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</si>
  <si>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</si>
  <si>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</si>
  <si>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</si>
  <si>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</si>
  <si>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</si>
  <si>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</si>
  <si>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</si>
  <si>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</si>
  <si>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</si>
  <si>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</si>
  <si>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</si>
  <si>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</si>
  <si>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</si>
  <si>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</si>
  <si>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</si>
  <si>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</si>
  <si>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</si>
  <si>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</si>
  <si>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</si>
  <si>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</si>
  <si>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</si>
  <si>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</si>
  <si>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</si>
  <si>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</si>
  <si>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</si>
  <si>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</si>
  <si>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</si>
  <si>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</si>
  <si>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</si>
  <si>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</si>
  <si>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</si>
  <si>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</si>
  <si>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</si>
  <si>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</si>
  <si>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</si>
  <si>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</si>
  <si>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</si>
  <si>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</si>
  <si>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</si>
  <si>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</si>
  <si>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</si>
  <si>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</si>
  <si>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</si>
  <si>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</si>
  <si>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</si>
  <si>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</si>
  <si>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</si>
  <si>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</si>
  <si>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</si>
  <si>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</si>
  <si>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</si>
  <si>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</si>
  <si>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</si>
  <si>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</si>
  <si>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</si>
  <si>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</si>
  <si>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</si>
  <si>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</si>
  <si>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</si>
  <si>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</si>
  <si>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</si>
  <si>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</si>
  <si>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</si>
  <si>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</si>
  <si>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</si>
  <si>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</si>
  <si>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</si>
  <si>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</si>
  <si>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</si>
  <si>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</si>
  <si>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</si>
  <si>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</si>
  <si>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</si>
  <si>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</si>
  <si>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</si>
  <si>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</si>
  <si>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</si>
  <si>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</si>
  <si>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</si>
  <si>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</si>
  <si>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</si>
  <si>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</si>
  <si>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</si>
  <si>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</si>
  <si>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</si>
  <si>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</si>
  <si>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</si>
  <si>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</si>
  <si>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</si>
  <si>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</si>
  <si>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</si>
  <si>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</si>
  <si>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</si>
  <si>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</si>
  <si>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</si>
  <si>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</si>
  <si>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</si>
  <si>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</si>
  <si>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</si>
  <si>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</si>
  <si>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</si>
  <si>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</si>
  <si>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</si>
  <si>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</si>
  <si>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</si>
  <si>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</si>
  <si>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</si>
  <si>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</si>
  <si>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</si>
  <si>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</si>
  <si>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</si>
  <si>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</si>
  <si>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</si>
  <si>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</si>
  <si>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</si>
  <si>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</si>
  <si>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</si>
  <si>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</si>
  <si>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</si>
  <si>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</si>
  <si>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</si>
  <si>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</si>
  <si>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</si>
  <si>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</si>
  <si>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</si>
  <si>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</si>
  <si>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</si>
  <si>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</si>
  <si>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</si>
  <si>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</si>
  <si>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</si>
  <si>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</si>
  <si>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</si>
  <si>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</si>
  <si>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</si>
  <si>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</si>
  <si>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</si>
  <si>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</si>
  <si>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</si>
  <si>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</si>
  <si>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</si>
  <si>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</si>
  <si>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</si>
  <si>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</si>
  <si>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</si>
  <si>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</si>
  <si>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</si>
  <si>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</si>
  <si>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</si>
  <si>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</si>
  <si>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</si>
  <si>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</si>
  <si>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</si>
  <si>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</si>
  <si>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</si>
  <si>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</si>
  <si>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</si>
  <si>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</si>
  <si>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</si>
  <si>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</si>
  <si>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</si>
  <si>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</si>
  <si>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</si>
  <si>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</si>
  <si>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</si>
  <si>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</si>
  <si>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</si>
  <si>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</si>
  <si>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</si>
  <si>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</si>
  <si>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</si>
  <si>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</si>
  <si>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</si>
  <si>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</si>
  <si>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</si>
  <si>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</si>
  <si>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</si>
  <si>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</si>
  <si>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</si>
  <si>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</si>
  <si>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</si>
  <si>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</si>
  <si>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</si>
  <si>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</si>
  <si>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</si>
  <si>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</si>
  <si>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</si>
  <si>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</si>
  <si>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</si>
  <si>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</si>
  <si>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</si>
  <si>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</si>
  <si>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</si>
  <si>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</si>
  <si>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</si>
  <si>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</si>
  <si>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</si>
  <si>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</si>
  <si>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</si>
  <si>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</si>
  <si>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</si>
  <si>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</si>
  <si>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</si>
  <si>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</si>
  <si>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</si>
  <si>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</si>
  <si>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</si>
  <si>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</si>
  <si>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</si>
  <si>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</si>
  <si>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</si>
  <si>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</si>
  <si>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</si>
  <si>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</si>
  <si>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</si>
  <si>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</si>
  <si>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</si>
  <si>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</si>
  <si>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</si>
  <si>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</si>
  <si>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</si>
  <si>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</si>
  <si>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</si>
  <si>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</si>
  <si>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</si>
  <si>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</si>
  <si>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</si>
  <si>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</si>
  <si>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</si>
  <si>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</si>
  <si>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</si>
  <si>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</si>
  <si>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</si>
  <si>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</si>
  <si>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</si>
  <si>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</si>
  <si>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</si>
  <si>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</si>
  <si>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</si>
  <si>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</si>
  <si>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</si>
  <si>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</si>
  <si>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</si>
  <si>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</si>
  <si>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</si>
  <si>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</si>
  <si>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</si>
  <si>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</si>
  <si>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</si>
  <si>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</si>
  <si>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</si>
  <si>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</si>
  <si>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</si>
  <si>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</si>
  <si>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</si>
  <si>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</si>
  <si>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</si>
  <si>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</si>
  <si>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</si>
  <si>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</si>
  <si>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</si>
  <si>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</si>
  <si>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</si>
  <si>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</si>
  <si>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</si>
  <si>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</si>
  <si>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</si>
  <si>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</si>
  <si>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</si>
  <si>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</si>
  <si>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</si>
  <si>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</si>
  <si>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</si>
  <si>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</si>
  <si>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</si>
  <si>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</si>
  <si>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</si>
  <si>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</si>
  <si>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</si>
  <si>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</si>
  <si>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</si>
  <si>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</si>
  <si>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</si>
  <si>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</si>
  <si>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</si>
  <si>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</si>
  <si>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</si>
  <si>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</si>
  <si>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</si>
  <si>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</si>
  <si>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</si>
  <si>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</si>
  <si>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</si>
  <si>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</si>
  <si>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</si>
  <si>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</si>
  <si>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</si>
  <si>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</si>
  <si>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</si>
  <si>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</si>
  <si>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</si>
  <si>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</si>
  <si>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</si>
  <si>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</si>
  <si>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</si>
  <si>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</si>
  <si>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</si>
  <si>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</si>
  <si>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</si>
  <si>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</si>
  <si>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</si>
  <si>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</si>
  <si>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</si>
  <si>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</si>
  <si>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</si>
  <si>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</si>
  <si>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</si>
  <si>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</si>
  <si>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</si>
  <si>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</si>
  <si>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</si>
  <si>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</si>
  <si>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</si>
  <si>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</si>
  <si>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</si>
  <si>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</si>
  <si>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</si>
  <si>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</si>
  <si>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</si>
  <si>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</si>
  <si>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</si>
  <si>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</si>
  <si>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</si>
  <si>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</si>
  <si>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</si>
  <si>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</si>
  <si>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</si>
  <si>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</si>
  <si>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</si>
  <si>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</si>
  <si>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</si>
  <si>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</si>
  <si>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</si>
  <si>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</si>
  <si>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</si>
  <si>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</si>
  <si>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</si>
  <si>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</si>
  <si>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</si>
  <si>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</si>
  <si>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</si>
  <si>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</si>
  <si>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</si>
  <si>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</si>
  <si>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</si>
  <si>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</si>
  <si>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</si>
  <si>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</si>
  <si>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</si>
  <si>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</si>
  <si>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</si>
  <si>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</si>
  <si>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</si>
  <si>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</si>
  <si>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</si>
  <si>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</si>
  <si>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</si>
  <si>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</si>
  <si>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</si>
  <si>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</si>
  <si>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</si>
  <si>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</si>
  <si>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</si>
  <si>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</si>
  <si>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</si>
  <si>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</si>
  <si>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</si>
  <si>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</si>
  <si>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</si>
  <si>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</si>
  <si>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</si>
  <si>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</si>
  <si>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</si>
  <si>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</si>
  <si>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</si>
  <si>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</si>
  <si>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</si>
  <si>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</si>
  <si>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</si>
  <si>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</si>
  <si>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</si>
  <si>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</si>
  <si>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</si>
  <si>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</si>
  <si>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</si>
  <si>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</si>
  <si>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</si>
  <si>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</si>
  <si>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</si>
  <si>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</si>
  <si>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</si>
  <si>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</si>
  <si>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</si>
  <si>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</si>
  <si>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</si>
  <si>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</si>
  <si>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</si>
  <si>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</si>
  <si>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</si>
  <si>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</si>
  <si>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</si>
  <si>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</si>
  <si>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</si>
  <si>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</si>
  <si>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</si>
  <si>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</si>
  <si>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</si>
  <si>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</si>
  <si>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</si>
  <si>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</si>
  <si>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</si>
  <si>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</si>
  <si>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</si>
  <si>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</si>
  <si>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</si>
  <si>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</si>
  <si>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</si>
  <si>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</si>
  <si>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</si>
  <si>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</si>
  <si>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</si>
  <si>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</si>
  <si>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</si>
  <si>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</si>
  <si>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</si>
  <si>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</si>
  <si>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</si>
  <si>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</si>
  <si>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</si>
  <si>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</si>
  <si>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</si>
  <si>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</si>
  <si>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</si>
  <si>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</si>
  <si>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</si>
  <si>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</si>
  <si>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</si>
  <si>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</si>
  <si>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</si>
  <si>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</si>
  <si>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</si>
  <si>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</si>
  <si>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</si>
  <si>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</si>
  <si>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</si>
  <si>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</si>
  <si>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</si>
  <si>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</si>
  <si>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</si>
  <si>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</si>
  <si>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</si>
  <si>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</si>
  <si>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</si>
  <si>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</si>
  <si>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</si>
  <si>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</si>
  <si>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</si>
  <si>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</si>
  <si>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</si>
  <si>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</si>
  <si>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</si>
  <si>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</si>
  <si>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</si>
  <si>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</si>
  <si>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</si>
  <si>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</si>
  <si>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</si>
  <si>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</si>
  <si>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</si>
  <si>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</si>
  <si>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</si>
  <si>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</si>
  <si>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</si>
  <si>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</si>
  <si>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</si>
  <si>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</si>
  <si>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</si>
  <si>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</si>
  <si>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</si>
  <si>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</si>
  <si>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</si>
  <si>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</si>
  <si>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</si>
  <si>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</si>
  <si>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</si>
  <si>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</si>
  <si>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</si>
  <si>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</si>
  <si>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</si>
  <si>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</si>
  <si>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</si>
  <si>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</si>
  <si>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</si>
  <si>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</si>
  <si>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</si>
  <si>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</si>
  <si>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</si>
  <si>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</si>
  <si>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</si>
  <si>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</si>
  <si>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</si>
  <si>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</si>
  <si>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</si>
  <si>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</si>
  <si>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</si>
  <si>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</si>
  <si>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</si>
  <si>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</si>
  <si>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</si>
  <si>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</si>
  <si>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</si>
  <si>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</si>
  <si>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</si>
  <si>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</si>
  <si>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</si>
  <si>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</si>
  <si>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</si>
  <si>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</si>
  <si>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</si>
  <si>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</si>
  <si>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</si>
  <si>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</si>
  <si>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</si>
  <si>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</si>
  <si>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</si>
  <si>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</si>
  <si>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</si>
  <si>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</si>
  <si>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</si>
  <si>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</si>
  <si>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</si>
  <si>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</si>
  <si>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</si>
  <si>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</si>
  <si>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</si>
  <si>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</si>
  <si>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</si>
  <si>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</si>
  <si>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</si>
  <si>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</si>
  <si>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</si>
  <si>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</si>
  <si>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</si>
  <si>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</si>
  <si>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</si>
  <si>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</si>
  <si>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</si>
  <si>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</si>
  <si>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</si>
  <si>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</si>
  <si>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</si>
  <si>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</si>
  <si>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</si>
  <si>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</si>
  <si>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</si>
  <si>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</si>
  <si>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</si>
  <si>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</si>
  <si>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</si>
  <si>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</si>
  <si>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</si>
  <si>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</si>
  <si>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</si>
  <si>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</si>
  <si>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</si>
  <si>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</si>
  <si>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</si>
  <si>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</si>
  <si>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</si>
  <si>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</si>
  <si>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</si>
  <si>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</si>
  <si>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</si>
  <si>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</si>
  <si>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</si>
  <si>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</si>
  <si>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</si>
  <si>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</si>
  <si>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</si>
  <si>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</si>
  <si>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</si>
  <si>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</si>
  <si>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</si>
  <si>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</si>
  <si>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</si>
  <si>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</si>
  <si>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</si>
  <si>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</si>
  <si>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</si>
  <si>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</si>
  <si>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</si>
  <si>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</si>
  <si>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</si>
  <si>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</si>
  <si>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</si>
  <si>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</si>
  <si>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</si>
  <si>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</si>
  <si>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</si>
  <si>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</si>
  <si>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</si>
  <si>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</si>
  <si>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</si>
  <si>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</si>
  <si>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</si>
  <si>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</si>
  <si>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</si>
  <si>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</si>
  <si>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</si>
  <si>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</si>
  <si>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</si>
  <si>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</si>
  <si>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</si>
  <si>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</si>
  <si>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</si>
  <si>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</si>
  <si>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</si>
  <si>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</si>
  <si>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</si>
  <si>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</si>
  <si>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</si>
  <si>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</si>
  <si>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</si>
  <si>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</si>
  <si>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</si>
  <si>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</si>
  <si>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</si>
  <si>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</si>
  <si>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</si>
  <si>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</si>
  <si>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</si>
  <si>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</si>
  <si>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</si>
  <si>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</si>
  <si>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</si>
  <si>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</si>
  <si>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</si>
  <si>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</si>
  <si>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</si>
  <si>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</si>
  <si>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</si>
  <si>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</si>
  <si>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</si>
  <si>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</si>
  <si>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</si>
  <si>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</si>
  <si>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</si>
  <si>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</si>
  <si>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</si>
  <si>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</si>
  <si>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</si>
  <si>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</si>
  <si>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</si>
  <si>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</si>
  <si>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</si>
  <si>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</si>
  <si>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</si>
  <si>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</si>
  <si>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</si>
  <si>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</si>
  <si>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</si>
  <si>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</si>
  <si>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</si>
  <si>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</si>
  <si>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</si>
  <si>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</si>
  <si>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</si>
  <si>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</si>
  <si>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</si>
  <si>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</si>
  <si>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</si>
  <si>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</si>
  <si>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</si>
  <si>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</si>
  <si>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</si>
  <si>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</si>
  <si>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</si>
  <si>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</si>
  <si>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</si>
  <si>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</si>
  <si>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</si>
  <si>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</si>
  <si>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</si>
  <si>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</si>
  <si>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</si>
  <si>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</si>
  <si>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</si>
  <si>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</si>
  <si>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</si>
  <si>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</si>
  <si>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</si>
  <si>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</si>
  <si>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</si>
  <si>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</si>
  <si>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</si>
  <si>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</si>
  <si>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</si>
  <si>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</si>
  <si>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</si>
  <si>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</si>
  <si>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</si>
  <si>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</si>
  <si>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</si>
  <si>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</si>
  <si>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</si>
  <si>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</si>
  <si>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</si>
  <si>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</si>
  <si>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</si>
  <si>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</si>
  <si>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</si>
  <si>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</si>
  <si>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</si>
  <si>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</si>
  <si>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</si>
  <si>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</si>
  <si>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</si>
  <si>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</si>
  <si>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</si>
  <si>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</si>
  <si>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</si>
  <si>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</si>
  <si>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</si>
  <si>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</si>
  <si>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</si>
  <si>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</si>
  <si>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</si>
  <si>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</si>
  <si>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</si>
  <si>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</si>
  <si>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</si>
  <si>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</si>
  <si>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</si>
  <si>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</si>
  <si>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</si>
  <si>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</si>
  <si>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</si>
  <si>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</si>
  <si>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</si>
  <si>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</si>
  <si>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</si>
  <si>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</si>
  <si>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</si>
  <si>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</si>
  <si>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</si>
  <si>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</si>
  <si>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</si>
  <si>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</si>
  <si>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</si>
  <si>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</si>
  <si>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</si>
  <si>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</si>
  <si>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</si>
  <si>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</si>
  <si>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</si>
  <si>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</si>
  <si>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</si>
  <si>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</si>
  <si>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</si>
  <si>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</si>
  <si>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</si>
  <si>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</si>
  <si>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</si>
  <si>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</si>
  <si>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</si>
  <si>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</si>
  <si>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</si>
  <si>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</si>
  <si>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</si>
  <si>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</si>
  <si>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</si>
  <si>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</si>
  <si>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</si>
  <si>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</si>
  <si>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</si>
  <si>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</si>
  <si>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</si>
  <si>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</si>
  <si>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</si>
  <si>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</si>
  <si>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</si>
  <si>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</si>
  <si>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</si>
  <si>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</si>
  <si>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</si>
  <si>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</si>
  <si>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</si>
  <si>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</si>
  <si>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</si>
  <si>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</si>
  <si>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</si>
  <si>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</si>
  <si>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</si>
  <si>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</si>
  <si>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</si>
  <si>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</si>
  <si>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</si>
  <si>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</si>
  <si>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</si>
  <si>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</si>
  <si>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</si>
  <si>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</si>
  <si>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</si>
  <si>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</si>
  <si>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</si>
  <si>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</si>
  <si>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</si>
  <si>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</si>
  <si>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</si>
  <si>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</si>
  <si>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</si>
  <si>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</si>
  <si>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</si>
  <si>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</si>
  <si>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</si>
  <si>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</si>
  <si>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</si>
  <si>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</si>
  <si>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</si>
  <si>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</si>
  <si>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</si>
  <si>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</si>
  <si>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</si>
  <si>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</si>
  <si>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</si>
  <si>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</si>
  <si>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</si>
  <si>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</si>
  <si>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</si>
  <si>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</si>
  <si>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</si>
  <si>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</si>
  <si>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</si>
  <si>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</si>
  <si>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</si>
  <si>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</si>
  <si>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</si>
  <si>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</si>
  <si>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</si>
  <si>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</si>
  <si>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</si>
  <si>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</si>
  <si>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</si>
  <si>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</si>
  <si>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</si>
  <si>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</si>
  <si>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</si>
  <si>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</si>
  <si>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</si>
  <si>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</si>
  <si>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</si>
  <si>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</si>
  <si>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</si>
  <si>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</si>
  <si>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</si>
  <si>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</si>
  <si>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</si>
  <si>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</si>
  <si>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</si>
  <si>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</si>
  <si>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</si>
  <si>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</si>
  <si>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</si>
  <si>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</si>
  <si>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</si>
  <si>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</si>
  <si>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</si>
  <si>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</si>
  <si>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</si>
  <si>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</si>
  <si>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</si>
  <si>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</si>
  <si>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</si>
  <si>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</si>
  <si>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</si>
  <si>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</si>
  <si>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</si>
  <si>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</si>
  <si>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</si>
  <si>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</si>
  <si>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</si>
  <si>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</si>
  <si>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</si>
  <si>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</si>
  <si>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</si>
  <si>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</si>
  <si>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</si>
  <si>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</si>
  <si>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</si>
  <si>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</si>
  <si>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</si>
  <si>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</si>
  <si>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</si>
  <si>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</si>
  <si>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</si>
  <si>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</si>
  <si>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</si>
  <si>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</si>
  <si>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</si>
  <si>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</si>
  <si>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</si>
  <si>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</si>
  <si>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</si>
  <si>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</si>
  <si>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</si>
  <si>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</si>
  <si>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</si>
  <si>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</si>
  <si>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</si>
  <si>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</si>
  <si>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</si>
  <si>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</si>
  <si>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</si>
  <si>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</si>
  <si>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</si>
  <si>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</si>
  <si>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</si>
  <si>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</si>
  <si>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</si>
  <si>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</si>
  <si>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</si>
  <si>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</si>
  <si>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</si>
  <si>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</si>
  <si>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</si>
  <si>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</si>
  <si>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</si>
  <si>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</si>
  <si>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</si>
  <si>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</si>
  <si>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</si>
  <si>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</si>
  <si>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</si>
  <si>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</si>
  <si>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</si>
  <si>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</si>
  <si>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</si>
  <si>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</si>
  <si>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</si>
  <si>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</si>
  <si>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</si>
  <si>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</si>
  <si>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</si>
  <si>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</si>
  <si>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</si>
  <si>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</si>
  <si>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</si>
  <si>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</si>
  <si>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</si>
  <si>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</si>
  <si>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</si>
  <si>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</si>
  <si>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</si>
  <si>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</si>
  <si>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</si>
  <si>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</si>
  <si>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</si>
  <si>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</si>
  <si>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</si>
  <si>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</si>
  <si>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</si>
  <si>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</si>
  <si>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</si>
  <si>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</si>
  <si>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</si>
  <si>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</si>
  <si>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</si>
  <si>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</si>
  <si>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</si>
  <si>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</si>
  <si>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</si>
  <si>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</si>
  <si>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</si>
  <si>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</si>
  <si>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</si>
  <si>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</si>
  <si>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</si>
  <si>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</si>
  <si>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</si>
  <si>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</si>
  <si>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</si>
  <si>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</si>
  <si>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</si>
  <si>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</si>
  <si>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</si>
  <si>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</si>
  <si>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</si>
  <si>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</si>
  <si>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</si>
  <si>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</si>
  <si>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</si>
  <si>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</si>
  <si>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</si>
  <si>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</si>
  <si>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</si>
  <si>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</si>
  <si>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</si>
  <si>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</si>
  <si>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</si>
  <si>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</si>
  <si>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</si>
  <si>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</si>
  <si>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</si>
  <si>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</si>
  <si>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</si>
  <si>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</si>
  <si>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</si>
  <si>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</si>
  <si>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</si>
  <si>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</si>
  <si>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</si>
  <si>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</si>
  <si>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</si>
  <si>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</si>
  <si>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</si>
  <si>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</si>
  <si>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</si>
  <si>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</si>
  <si>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</si>
  <si>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</si>
  <si>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</si>
  <si>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</si>
  <si>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</si>
  <si>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</si>
  <si>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</si>
  <si>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</si>
  <si>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</si>
  <si>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</si>
  <si>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</si>
  <si>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</si>
  <si>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</si>
  <si>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</si>
  <si>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</si>
  <si>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</si>
  <si>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</si>
  <si>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</si>
  <si>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</si>
  <si>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</si>
  <si>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</si>
  <si>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</si>
  <si>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</si>
  <si>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</si>
  <si>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</si>
  <si>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</si>
  <si>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</si>
  <si>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</si>
  <si>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</si>
  <si>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</si>
  <si>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</si>
  <si>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</si>
  <si>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</si>
  <si>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</si>
  <si>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</si>
  <si>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</si>
  <si>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</si>
  <si>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</si>
  <si>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</si>
  <si>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</si>
  <si>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</si>
  <si>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</si>
  <si>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</si>
  <si>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</si>
  <si>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</si>
  <si>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</si>
  <si>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</si>
  <si>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</si>
  <si>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</si>
  <si>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</si>
  <si>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</si>
  <si>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</si>
  <si>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</si>
  <si>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</si>
  <si>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</si>
  <si>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</si>
  <si>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</si>
  <si>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</si>
  <si>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</si>
  <si>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</si>
  <si>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</si>
  <si>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</si>
  <si>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</si>
  <si>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</si>
  <si>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</si>
  <si>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</si>
  <si>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</si>
  <si>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</si>
  <si>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</si>
  <si>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</si>
  <si>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</si>
  <si>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</si>
  <si>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</si>
  <si>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</si>
  <si>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</si>
  <si>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</si>
  <si>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</si>
  <si>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</si>
  <si>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</si>
  <si>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</si>
  <si>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</si>
  <si>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</si>
  <si>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</si>
  <si>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</si>
  <si>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</si>
  <si>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</si>
  <si>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</si>
  <si>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</si>
  <si>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</si>
  <si>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</si>
  <si>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</si>
  <si>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</si>
  <si>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</si>
  <si>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</si>
  <si>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</si>
  <si>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</si>
  <si>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</si>
  <si>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</si>
  <si>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</si>
  <si>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</si>
  <si>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</si>
  <si>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</si>
  <si>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</si>
  <si>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</si>
  <si>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</si>
  <si>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</si>
  <si>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</si>
  <si>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</si>
  <si>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</si>
  <si>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</si>
  <si>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</si>
  <si>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</si>
  <si>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</si>
  <si>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</si>
  <si>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</si>
  <si>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</si>
  <si>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</si>
  <si>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</si>
  <si>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</si>
  <si>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</si>
  <si>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</si>
  <si>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</si>
  <si>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</si>
  <si>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</si>
  <si>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</si>
  <si>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</si>
  <si>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</si>
  <si>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</si>
  <si>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</si>
  <si>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</si>
  <si>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</si>
  <si>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</si>
  <si>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</si>
  <si>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</si>
  <si>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</si>
  <si>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</si>
  <si>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</si>
  <si>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</si>
  <si>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</si>
  <si>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</si>
  <si>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</si>
  <si>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</si>
  <si>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</si>
  <si>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</si>
  <si>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</si>
  <si>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</si>
  <si>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</si>
  <si>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</si>
  <si>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</si>
  <si>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</si>
  <si>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</si>
  <si>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</si>
  <si>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</si>
  <si>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</si>
  <si>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</si>
  <si>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</si>
  <si>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</si>
  <si>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</si>
  <si>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</si>
  <si>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</si>
  <si>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</si>
  <si>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</si>
  <si>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</si>
  <si>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</si>
  <si>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</si>
  <si>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</si>
  <si>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</si>
  <si>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</si>
  <si>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</si>
  <si>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</si>
  <si>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</si>
  <si>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</si>
  <si>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</si>
  <si>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</si>
  <si>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</si>
  <si>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</si>
  <si>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</si>
  <si>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</si>
  <si>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</si>
  <si>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</si>
  <si>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</si>
  <si>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</si>
  <si>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</si>
  <si>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</si>
  <si>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</si>
  <si>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</si>
  <si>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</si>
  <si>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</si>
  <si>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</si>
  <si>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</si>
  <si>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</si>
  <si>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</si>
  <si>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</si>
  <si>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</si>
  <si>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</si>
  <si>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</si>
  <si>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</si>
  <si>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</si>
  <si>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</si>
  <si>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</si>
  <si>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</si>
  <si>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</si>
  <si>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</si>
  <si>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</si>
  <si>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</si>
  <si>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</si>
  <si>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</si>
  <si>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</si>
  <si>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</si>
  <si>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</si>
  <si>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</si>
  <si>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</si>
  <si>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</si>
  <si>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</si>
  <si>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</si>
  <si>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</si>
  <si>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</si>
  <si>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</si>
  <si>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</si>
  <si>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</si>
  <si>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</si>
  <si>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</si>
  <si>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</si>
  <si>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</si>
  <si>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</si>
  <si>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</si>
  <si>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</si>
  <si>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</si>
  <si>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</si>
  <si>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</si>
  <si>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</si>
  <si>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</si>
  <si>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</si>
  <si>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</si>
  <si>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</si>
  <si>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</si>
  <si>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</si>
  <si>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</si>
  <si>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</si>
  <si>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</si>
  <si>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</si>
  <si>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</si>
  <si>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</si>
  <si>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</si>
  <si>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</si>
  <si>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</si>
  <si>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</si>
  <si>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</si>
  <si>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</si>
  <si>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</si>
  <si>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</si>
  <si>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</si>
  <si>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</si>
  <si>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</si>
  <si>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</si>
  <si>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</si>
  <si>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</si>
  <si>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</si>
  <si>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</si>
  <si>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</si>
  <si>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</si>
  <si>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</si>
  <si>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</si>
  <si>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</si>
  <si>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</si>
  <si>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</si>
  <si>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</si>
  <si>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</si>
  <si>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</si>
  <si>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</si>
  <si>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</si>
  <si>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</si>
  <si>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</si>
  <si>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</si>
  <si>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</si>
  <si>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</si>
  <si>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</si>
  <si>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</si>
  <si>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</si>
  <si>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</si>
  <si>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</si>
  <si>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</si>
  <si>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</si>
  <si>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</si>
  <si>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</si>
  <si>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</si>
  <si>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</si>
  <si>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</si>
  <si>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</si>
  <si>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</si>
  <si>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</si>
  <si>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</si>
  <si>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</si>
  <si>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</si>
  <si>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</si>
  <si>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</si>
  <si>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</si>
  <si>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</si>
  <si>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</si>
  <si>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</si>
  <si>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</si>
  <si>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</si>
  <si>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</si>
  <si>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</si>
  <si>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</si>
  <si>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</si>
  <si>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</si>
  <si>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</si>
  <si>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</si>
  <si>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</si>
  <si>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</si>
  <si>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</si>
  <si>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</si>
  <si>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</si>
  <si>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</si>
  <si>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</si>
  <si>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</si>
  <si>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</si>
  <si>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</si>
  <si>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</si>
  <si>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</si>
  <si>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</si>
  <si>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</si>
  <si>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</si>
  <si>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</si>
  <si>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</si>
  <si>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</si>
  <si>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</si>
  <si>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</si>
  <si>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</si>
  <si>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</si>
  <si>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</si>
  <si>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</si>
  <si>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</si>
  <si>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</si>
  <si>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</si>
  <si>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</si>
  <si>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</si>
  <si>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</si>
  <si>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</si>
  <si>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</si>
  <si>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</si>
  <si>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</si>
  <si>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</si>
  <si>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</si>
  <si>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</si>
  <si>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</si>
  <si>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</si>
  <si>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</si>
  <si>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</si>
  <si>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</si>
  <si>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</si>
  <si>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</si>
  <si>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</si>
  <si>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</si>
  <si>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</si>
  <si>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</si>
  <si>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</si>
  <si>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</si>
  <si>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</si>
  <si>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</si>
  <si>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</si>
  <si>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</si>
  <si>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</si>
  <si>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</si>
  <si>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</si>
  <si>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</si>
  <si>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</si>
  <si>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</si>
  <si>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</si>
  <si>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</si>
  <si>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</si>
  <si>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</si>
  <si>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</si>
  <si>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</si>
  <si>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</si>
  <si>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</si>
  <si>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</si>
  <si>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</si>
  <si>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</si>
  <si>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</si>
  <si>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</si>
  <si>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</si>
  <si>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</si>
  <si>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</si>
  <si>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</si>
  <si>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</si>
  <si>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</si>
  <si>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</si>
  <si>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</si>
  <si>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</si>
  <si>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</si>
  <si>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</si>
  <si>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</si>
  <si>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</si>
  <si>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</si>
  <si>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</si>
  <si>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</si>
  <si>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</si>
  <si>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</si>
  <si>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</si>
  <si>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</si>
  <si>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</si>
  <si>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</si>
  <si>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</si>
  <si>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</si>
  <si>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</si>
  <si>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</si>
  <si>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</si>
  <si>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</si>
  <si>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</si>
  <si>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</si>
  <si>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</si>
  <si>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</si>
  <si>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</si>
  <si>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</si>
  <si>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</si>
  <si>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</si>
  <si>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</si>
  <si>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</si>
  <si>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</si>
  <si>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</si>
  <si>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</si>
  <si>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</si>
  <si>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</si>
  <si>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</si>
  <si>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</si>
  <si>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</si>
  <si>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</si>
  <si>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</si>
  <si>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</si>
  <si>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</si>
  <si>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</si>
  <si>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</si>
  <si>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</si>
  <si>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</si>
  <si>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</si>
  <si>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</si>
  <si>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</si>
  <si>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</si>
  <si>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</si>
  <si>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</si>
  <si>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</si>
  <si>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</si>
  <si>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</si>
  <si>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</si>
  <si>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</si>
  <si>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</si>
  <si>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</si>
  <si>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</si>
  <si>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</si>
  <si>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</si>
  <si>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</si>
  <si>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</si>
  <si>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</si>
  <si>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</si>
  <si>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</si>
  <si>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</si>
  <si>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</si>
  <si>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</si>
  <si>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</si>
  <si>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</si>
  <si>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</si>
  <si>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</si>
  <si>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</si>
  <si>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</si>
  <si>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</si>
  <si>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</si>
  <si>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</si>
  <si>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</si>
  <si>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</si>
  <si>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</si>
  <si>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</si>
  <si>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</si>
  <si>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</si>
  <si>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</si>
  <si>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</si>
  <si>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</si>
  <si>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</si>
  <si>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</si>
  <si>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</si>
  <si>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</si>
  <si>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</si>
  <si>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</si>
  <si>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</si>
  <si>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</si>
  <si>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</si>
  <si>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</si>
  <si>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</si>
  <si>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</si>
  <si>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</si>
  <si>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</si>
  <si>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</si>
  <si>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</si>
  <si>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</si>
  <si>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</si>
  <si>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</si>
  <si>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</si>
  <si>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</si>
  <si>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</si>
  <si>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</si>
  <si>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</si>
  <si>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</si>
  <si>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</si>
  <si>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</si>
  <si>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</si>
  <si>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</si>
  <si>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</si>
  <si>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</si>
  <si>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</si>
  <si>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</si>
  <si>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</si>
  <si>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</si>
  <si>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</si>
  <si>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</si>
  <si>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</si>
  <si>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</si>
  <si>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</si>
  <si>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</si>
  <si>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</si>
  <si>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</si>
  <si>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</si>
  <si>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</si>
  <si>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</si>
  <si>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</si>
  <si>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</si>
  <si>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</si>
  <si>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</si>
  <si>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</si>
  <si>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</si>
  <si>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</si>
  <si>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</si>
  <si>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</si>
  <si>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</si>
  <si>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</si>
  <si>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</si>
  <si>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</si>
  <si>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</si>
  <si>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</si>
  <si>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</si>
  <si>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</si>
  <si>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</si>
  <si>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</si>
  <si>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</si>
  <si>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</si>
  <si>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</si>
  <si>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</si>
  <si>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</si>
  <si>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</si>
  <si>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</si>
  <si>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</si>
  <si>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</si>
  <si>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</si>
  <si>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</si>
  <si>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</si>
  <si>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</si>
  <si>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</si>
  <si>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</si>
  <si>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</si>
  <si>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</si>
  <si>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</si>
  <si>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</si>
  <si>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</si>
  <si>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</si>
  <si>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</si>
  <si>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</si>
  <si>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</si>
  <si>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</si>
  <si>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</si>
  <si>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</si>
  <si>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</si>
  <si>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</si>
  <si>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</si>
  <si>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</si>
  <si>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</si>
  <si>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</si>
  <si>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</si>
  <si>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</si>
  <si>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</si>
  <si>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</si>
  <si>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</si>
  <si>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</si>
  <si>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</si>
  <si>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</si>
  <si>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</si>
  <si>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</si>
  <si>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</si>
  <si>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</si>
  <si>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</si>
  <si>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</si>
  <si>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</si>
  <si>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</si>
  <si>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</si>
  <si>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</si>
  <si>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</si>
  <si>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</si>
  <si>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</si>
  <si>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</si>
  <si>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</si>
  <si>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</si>
  <si>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</si>
  <si>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</si>
  <si>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</si>
  <si>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</si>
  <si>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</si>
  <si>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</si>
  <si>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</si>
  <si>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</si>
  <si>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</si>
  <si>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</si>
  <si>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</si>
  <si>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</si>
  <si>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</si>
  <si>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</si>
  <si>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</si>
  <si>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</si>
  <si>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</si>
  <si>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</si>
  <si>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</si>
  <si>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</si>
  <si>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</si>
  <si>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</si>
  <si>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</si>
  <si>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</si>
  <si>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</si>
  <si>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</si>
  <si>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</si>
  <si>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</si>
  <si>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</si>
  <si>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</si>
  <si>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</si>
  <si>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</si>
  <si>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</si>
  <si>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</si>
  <si>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</si>
  <si>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</si>
  <si>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</si>
  <si>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</si>
  <si>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</si>
  <si>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</si>
  <si>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</si>
  <si>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</si>
  <si>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</si>
  <si>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</si>
  <si>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</si>
  <si>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</si>
  <si>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</si>
  <si>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</si>
  <si>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</si>
  <si>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</si>
  <si>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</si>
  <si>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</si>
  <si>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</si>
  <si>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</si>
  <si>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</si>
  <si>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</si>
  <si>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</si>
  <si>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</si>
  <si>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</si>
  <si>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</si>
  <si>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</si>
  <si>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</si>
  <si>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</si>
  <si>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</si>
  <si>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</si>
  <si>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</si>
  <si>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</si>
  <si>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</si>
  <si>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</si>
  <si>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</si>
  <si>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</si>
  <si>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</si>
  <si>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</si>
  <si>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</si>
  <si>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</si>
  <si>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</si>
  <si>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</si>
  <si>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</si>
  <si>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</si>
  <si>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</si>
  <si>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</si>
  <si>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</si>
  <si>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</si>
  <si>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</si>
  <si>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</si>
  <si>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</si>
  <si>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</si>
  <si>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</si>
  <si>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</si>
  <si>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</si>
  <si>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</si>
  <si>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</si>
  <si>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</si>
  <si>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</si>
  <si>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</si>
  <si>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</si>
  <si>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</si>
  <si>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</si>
  <si>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</si>
  <si>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</si>
  <si>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</si>
  <si>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</si>
  <si>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</si>
  <si>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</si>
  <si>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</si>
  <si>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</si>
  <si>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</si>
  <si>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</si>
  <si>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</si>
  <si>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</si>
  <si>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</si>
  <si>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</si>
  <si>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</si>
  <si>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</si>
  <si>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</si>
  <si>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</si>
  <si>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</si>
  <si>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</si>
  <si>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</si>
  <si>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</si>
  <si>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</si>
  <si>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</si>
  <si>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</si>
  <si>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</si>
  <si>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</si>
  <si>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</si>
  <si>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</si>
  <si>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</si>
  <si>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</si>
  <si>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</si>
  <si>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</si>
  <si>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</si>
  <si>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</si>
  <si>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</si>
  <si>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</si>
  <si>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</si>
  <si>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</si>
  <si>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</si>
  <si>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</si>
  <si>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</si>
  <si>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</si>
  <si>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</si>
  <si>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</si>
  <si>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</si>
  <si>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</si>
  <si>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</si>
  <si>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</si>
  <si>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</si>
  <si>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</si>
  <si>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</si>
  <si>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</si>
  <si>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</si>
  <si>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</si>
  <si>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</si>
  <si>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</si>
  <si>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</si>
  <si>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</si>
  <si>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</si>
  <si>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</si>
  <si>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</si>
  <si>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</si>
  <si>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</si>
  <si>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</si>
  <si>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</si>
  <si>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</si>
  <si>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</si>
  <si>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</si>
  <si>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</si>
  <si>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</si>
  <si>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</si>
  <si>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</si>
  <si>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</si>
  <si>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</si>
  <si>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</si>
  <si>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</si>
  <si>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</si>
  <si>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</si>
  <si>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</si>
  <si>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</si>
  <si>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</si>
  <si>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</si>
  <si>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</si>
  <si>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</si>
  <si>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</si>
  <si>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</si>
  <si>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</si>
  <si>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</si>
  <si>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</si>
  <si>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</si>
  <si>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</si>
  <si>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</si>
  <si>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</si>
  <si>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</si>
  <si>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</si>
  <si>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</si>
  <si>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</si>
  <si>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</si>
  <si>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</si>
  <si>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</si>
  <si>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</si>
  <si>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</si>
  <si>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</si>
  <si>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</si>
  <si>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</si>
  <si>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</si>
  <si>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</si>
  <si>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</si>
  <si>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</si>
  <si>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</si>
  <si>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</si>
  <si>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</si>
  <si>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</si>
  <si>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</si>
  <si>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</si>
  <si>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</si>
  <si>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</si>
  <si>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</si>
  <si>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</si>
  <si>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</si>
  <si>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</si>
  <si>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</si>
  <si>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</si>
  <si>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</si>
  <si>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</si>
  <si>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</si>
  <si>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</si>
  <si>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</si>
  <si>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</si>
  <si>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</si>
  <si>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</si>
  <si>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</si>
  <si>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</si>
  <si>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</si>
  <si>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</si>
  <si>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</si>
  <si>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</si>
  <si>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</si>
  <si>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</si>
  <si>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</si>
  <si>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</si>
  <si>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</si>
  <si>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</si>
  <si>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</si>
  <si>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</si>
  <si>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</si>
  <si>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</si>
  <si>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</si>
  <si>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</si>
  <si>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</si>
  <si>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</si>
  <si>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</si>
  <si>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</si>
  <si>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</si>
  <si>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</si>
  <si>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</si>
  <si>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</si>
  <si>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</si>
  <si>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</si>
  <si>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</si>
  <si>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</si>
  <si>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</si>
  <si>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</si>
  <si>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</si>
  <si>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</si>
  <si>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</si>
  <si>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</si>
  <si>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</si>
  <si>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</si>
  <si>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</si>
  <si>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</si>
  <si>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</si>
  <si>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</si>
  <si>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</si>
  <si>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</si>
  <si>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</si>
  <si>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</si>
  <si>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</si>
  <si>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</si>
  <si>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</si>
  <si>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</si>
  <si>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</si>
  <si>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</si>
  <si>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</si>
  <si>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</si>
  <si>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</si>
  <si>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</si>
  <si>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</si>
  <si>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</si>
  <si>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</si>
  <si>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</si>
  <si>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</si>
  <si>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</si>
  <si>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</si>
  <si>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</si>
  <si>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</si>
  <si>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</si>
  <si>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</si>
  <si>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</si>
  <si>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</si>
  <si>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</si>
  <si>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</si>
  <si>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</si>
  <si>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</si>
  <si>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</si>
  <si>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</si>
  <si>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</si>
  <si>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</si>
  <si>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</si>
  <si>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</si>
  <si>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</si>
  <si>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</si>
  <si>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</si>
  <si>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</si>
  <si>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</si>
  <si>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</si>
  <si>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</si>
  <si>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</si>
  <si>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</si>
  <si>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</si>
  <si>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</si>
  <si>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</si>
  <si>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</si>
  <si>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</si>
  <si>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</si>
  <si>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</si>
  <si>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</si>
  <si>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</si>
  <si>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</si>
  <si>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</si>
  <si>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</si>
  <si>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</si>
  <si>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</si>
  <si>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</si>
  <si>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</si>
  <si>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</si>
  <si>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</si>
  <si>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</si>
  <si>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</si>
  <si>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</si>
  <si>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</si>
  <si>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</si>
  <si>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</si>
  <si>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</si>
  <si>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</si>
  <si>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</si>
  <si>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</si>
  <si>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</si>
  <si>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</si>
  <si>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</si>
  <si>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</si>
  <si>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</si>
  <si>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</si>
  <si>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</si>
  <si>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</si>
  <si>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</si>
  <si>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</si>
  <si>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</si>
  <si>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</si>
  <si>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</si>
  <si>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</si>
  <si>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</si>
  <si>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</si>
  <si>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</si>
  <si>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</si>
  <si>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</si>
  <si>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</si>
  <si>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</si>
  <si>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</si>
  <si>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</si>
  <si>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</si>
  <si>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</si>
  <si>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</si>
  <si>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</si>
  <si>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</si>
  <si>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</si>
  <si>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</si>
  <si>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</si>
  <si>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</si>
  <si>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</si>
  <si>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</si>
  <si>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</si>
  <si>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</si>
  <si>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</si>
  <si>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</si>
  <si>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</si>
  <si>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</si>
  <si>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</si>
  <si>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</si>
  <si>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</si>
  <si>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</si>
  <si>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</si>
  <si>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</si>
  <si>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</si>
  <si>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</si>
  <si>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</si>
  <si>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</si>
  <si>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</si>
  <si>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</si>
  <si>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</si>
  <si>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</si>
  <si>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</si>
  <si>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</si>
  <si>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</si>
  <si>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</si>
  <si>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</si>
  <si>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</si>
  <si>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</si>
  <si>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</si>
  <si>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</si>
  <si>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</si>
  <si>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</si>
  <si>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</si>
  <si>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</si>
  <si>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</si>
  <si>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</si>
  <si>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</si>
  <si>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</si>
  <si>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</si>
  <si>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</si>
  <si>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</si>
  <si>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</si>
  <si>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</si>
  <si>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</si>
  <si>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</si>
  <si>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</si>
  <si>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</si>
  <si>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</si>
  <si>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</si>
  <si>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</si>
  <si>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</si>
  <si>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</si>
  <si>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</si>
  <si>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</si>
  <si>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</si>
  <si>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</si>
  <si>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</si>
  <si>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</si>
  <si>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</si>
  <si>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</si>
  <si>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</si>
  <si>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</si>
  <si>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</si>
  <si>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</si>
  <si>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</si>
  <si>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</si>
  <si>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</si>
  <si>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</si>
  <si>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</si>
  <si>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</si>
  <si>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</si>
  <si>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</si>
  <si>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</si>
  <si>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</si>
  <si>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</si>
  <si>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</si>
  <si>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</si>
  <si>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</si>
  <si>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</si>
  <si>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</si>
  <si>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</si>
  <si>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</si>
  <si>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</si>
  <si>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</si>
  <si>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</si>
  <si>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</si>
  <si>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</si>
  <si>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</si>
  <si>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</si>
  <si>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</si>
  <si>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</si>
  <si>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</si>
  <si>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</si>
  <si>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</si>
  <si>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</si>
  <si>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</si>
  <si>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</si>
  <si>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</si>
  <si>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</si>
  <si>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</si>
  <si>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</si>
  <si>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</si>
  <si>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</si>
  <si>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</si>
  <si>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</si>
  <si>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</si>
  <si>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</si>
  <si>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</si>
  <si>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</si>
  <si>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</si>
  <si>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</si>
  <si>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</si>
  <si>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</si>
  <si>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</si>
  <si>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</si>
  <si>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</si>
  <si>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</si>
  <si>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</si>
  <si>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</si>
  <si>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</si>
  <si>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</si>
  <si>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</si>
  <si>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</si>
  <si>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</si>
  <si>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</si>
  <si>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</si>
  <si>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</si>
  <si>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</si>
  <si>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</si>
  <si>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</si>
  <si>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</si>
  <si>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</si>
  <si>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</si>
  <si>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</si>
  <si>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</si>
  <si>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</si>
  <si>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</si>
  <si>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</si>
  <si>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</si>
  <si>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</si>
  <si>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</si>
  <si>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</si>
  <si>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</si>
  <si>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</si>
  <si>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</si>
  <si>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</si>
  <si>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</si>
  <si>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</si>
  <si>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</si>
  <si>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</si>
  <si>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</si>
  <si>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</si>
  <si>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</si>
  <si>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</si>
  <si>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</si>
  <si>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</si>
  <si>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</si>
  <si>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</si>
  <si>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</si>
  <si>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</si>
  <si>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</si>
  <si>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</si>
  <si>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</si>
  <si>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</si>
  <si>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</si>
  <si>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</si>
  <si>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</si>
  <si>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</si>
  <si>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</si>
  <si>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</si>
  <si>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</si>
  <si>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</si>
  <si>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</si>
  <si>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</si>
  <si>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</si>
  <si>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</si>
  <si>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</si>
  <si>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</si>
  <si>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</si>
  <si>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</si>
  <si>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</si>
  <si>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</si>
  <si>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</si>
  <si>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</si>
  <si>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</si>
  <si>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</si>
  <si>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</si>
  <si>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</si>
  <si>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</si>
  <si>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</si>
  <si>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</si>
  <si>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</si>
  <si>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</si>
  <si>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</si>
  <si>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</si>
  <si>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</si>
  <si>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</si>
  <si>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</si>
  <si>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</si>
  <si>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</si>
  <si>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</si>
  <si>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</si>
  <si>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</si>
  <si>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</si>
  <si>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</si>
  <si>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</si>
  <si>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</si>
  <si>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</si>
  <si>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</si>
  <si>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</si>
  <si>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</si>
  <si>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</si>
  <si>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</si>
  <si>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</si>
  <si>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</si>
  <si>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</si>
  <si>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</si>
  <si>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</si>
  <si>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</si>
  <si>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</si>
  <si>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</si>
  <si>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</si>
  <si>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</si>
  <si>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</si>
  <si>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</si>
  <si>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</si>
  <si>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</si>
  <si>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</si>
  <si>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</si>
  <si>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</si>
  <si>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</si>
  <si>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</si>
  <si>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</si>
  <si>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</si>
  <si>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</si>
  <si>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</si>
  <si>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</si>
  <si>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</si>
  <si>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</si>
  <si>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</si>
  <si>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</si>
  <si>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</si>
  <si>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</si>
  <si>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</si>
  <si>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</si>
  <si>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</si>
  <si>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</si>
  <si>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</si>
  <si>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</si>
  <si>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</si>
  <si>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</si>
  <si>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</si>
  <si>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</si>
  <si>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</si>
  <si>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</si>
  <si>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</si>
  <si>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</si>
  <si>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</si>
  <si>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</si>
  <si>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</si>
  <si>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</si>
  <si>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</si>
  <si>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</si>
  <si>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</si>
  <si>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</si>
  <si>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</si>
  <si>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</si>
  <si>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</si>
  <si>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</si>
  <si>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</si>
  <si>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</si>
  <si>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</si>
  <si>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</si>
  <si>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</si>
  <si>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</si>
  <si>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</si>
  <si>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</si>
  <si>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</si>
  <si>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</si>
  <si>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</si>
  <si>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</si>
  <si>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</si>
  <si>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</si>
  <si>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</si>
  <si>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</si>
  <si>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</si>
  <si>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</si>
  <si>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</si>
  <si>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</si>
  <si>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</si>
  <si>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</si>
  <si>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</si>
  <si>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</si>
  <si>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</si>
  <si>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</si>
  <si>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</si>
  <si>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</si>
  <si>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</si>
  <si>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</si>
  <si>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</si>
  <si>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</si>
  <si>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</si>
  <si>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</si>
  <si>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</si>
  <si>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</si>
  <si>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</si>
  <si>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</si>
  <si>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</si>
  <si>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</si>
  <si>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</si>
  <si>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</si>
  <si>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</si>
  <si>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</si>
  <si>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</si>
  <si>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</si>
  <si>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</si>
  <si>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</si>
  <si>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</si>
  <si>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</si>
  <si>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</si>
  <si>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</si>
  <si>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</si>
  <si>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</si>
  <si>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</si>
  <si>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</si>
  <si>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</si>
  <si>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</si>
  <si>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</si>
  <si>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</si>
  <si>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</si>
  <si>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</si>
  <si>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</si>
  <si>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</si>
  <si>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</si>
  <si>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</si>
  <si>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</si>
  <si>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</si>
  <si>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</si>
  <si>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</si>
  <si>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</si>
  <si>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</si>
  <si>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</si>
  <si>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</si>
  <si>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</si>
  <si>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</si>
  <si>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</si>
  <si>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</si>
  <si>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</si>
  <si>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</si>
  <si>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</si>
  <si>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</si>
  <si>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</si>
  <si>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</si>
  <si>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</si>
  <si>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</si>
  <si>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</si>
  <si>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</si>
  <si>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</si>
  <si>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</si>
  <si>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</si>
  <si>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</si>
  <si>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</si>
  <si>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</si>
  <si>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</si>
  <si>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</si>
  <si>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</si>
  <si>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</si>
  <si>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</si>
  <si>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</si>
  <si>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</si>
  <si>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</si>
  <si>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</si>
  <si>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</si>
  <si>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</si>
  <si>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</si>
  <si>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</si>
  <si>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</si>
  <si>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</si>
  <si>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</si>
  <si>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</si>
  <si>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</si>
  <si>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</si>
  <si>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</si>
  <si>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</si>
  <si>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</si>
  <si>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</si>
  <si>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</si>
  <si>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</si>
  <si>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</si>
  <si>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</si>
  <si>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</si>
  <si>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</si>
  <si>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</si>
  <si>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</si>
  <si>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</si>
  <si>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</si>
  <si>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</si>
  <si>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</si>
  <si>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</si>
  <si>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</si>
  <si>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</si>
  <si>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</si>
  <si>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</si>
  <si>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</si>
  <si>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</si>
  <si>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</si>
  <si>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</si>
  <si>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</si>
  <si>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</si>
  <si>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</si>
  <si>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</si>
  <si>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</si>
  <si>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</si>
  <si>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</si>
  <si>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</si>
  <si>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</si>
  <si>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</si>
  <si>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</si>
  <si>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</si>
  <si>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</si>
  <si>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</si>
  <si>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</si>
  <si>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</si>
  <si>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</si>
  <si>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</si>
  <si>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</si>
  <si>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</si>
  <si>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</si>
  <si>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</si>
  <si>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</si>
  <si>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</si>
  <si>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</si>
  <si>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</si>
  <si>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</si>
  <si>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</si>
  <si>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</si>
  <si>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</si>
  <si>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</si>
  <si>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</si>
  <si>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</si>
  <si>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</si>
  <si>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</si>
  <si>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</si>
  <si>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</si>
  <si>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</si>
  <si>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</si>
  <si>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</si>
  <si>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</si>
  <si>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</si>
  <si>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</si>
  <si>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</si>
  <si>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</si>
  <si>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</si>
  <si>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</si>
  <si>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</si>
  <si>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</si>
  <si>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</si>
  <si>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</si>
  <si>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</si>
  <si>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</si>
  <si>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</si>
  <si>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</si>
  <si>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</si>
  <si>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</si>
  <si>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</si>
  <si>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</si>
  <si>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</si>
  <si>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</si>
  <si>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</si>
  <si>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</si>
  <si>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</si>
  <si>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</si>
  <si>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</si>
  <si>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</si>
  <si>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</si>
  <si>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</si>
  <si>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</si>
  <si>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</si>
  <si>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</si>
  <si>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</si>
  <si>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</si>
  <si>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</si>
  <si>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</si>
  <si>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</si>
  <si>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</si>
  <si>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</si>
  <si>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</si>
  <si>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</si>
  <si>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</si>
  <si>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</si>
  <si>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</si>
  <si>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</si>
  <si>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</si>
  <si>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</si>
  <si>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</si>
  <si>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</si>
  <si>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</si>
  <si>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</si>
  <si>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</si>
  <si>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</si>
  <si>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</si>
  <si>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</si>
  <si>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</si>
  <si>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</si>
  <si>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</si>
  <si>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</si>
  <si>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</si>
  <si>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</si>
  <si>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</si>
  <si>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</si>
  <si>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</si>
  <si>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</si>
  <si>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</si>
  <si>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</si>
  <si>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</si>
  <si>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</si>
  <si>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</si>
  <si>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</si>
  <si>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</si>
  <si>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</si>
  <si>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</si>
  <si>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</si>
  <si>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</si>
  <si>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</si>
  <si>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</si>
  <si>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</si>
  <si>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</si>
  <si>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</si>
  <si>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</si>
  <si>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</si>
  <si>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</si>
  <si>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</si>
  <si>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</si>
  <si>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</si>
  <si>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</si>
  <si>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</si>
  <si>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</si>
  <si>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</si>
  <si>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</si>
  <si>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</si>
  <si>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</si>
  <si>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</si>
  <si>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</si>
  <si>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</si>
  <si>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</si>
  <si>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</si>
  <si>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</si>
  <si>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</si>
  <si>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</si>
  <si>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</si>
  <si>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</si>
  <si>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</si>
  <si>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</si>
  <si>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</si>
  <si>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</si>
  <si>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</si>
  <si>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</si>
  <si>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</si>
  <si>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</si>
  <si>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</si>
  <si>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</si>
  <si>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</si>
  <si>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</si>
  <si>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</si>
  <si>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</si>
  <si>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</si>
  <si>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</si>
  <si>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</si>
  <si>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</si>
  <si>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</si>
  <si>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</si>
  <si>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</si>
  <si>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</si>
  <si>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</si>
  <si>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</si>
  <si>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</si>
  <si>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</si>
  <si>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</si>
  <si>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</si>
  <si>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</si>
  <si>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</si>
  <si>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</si>
  <si>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</si>
  <si>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</si>
  <si>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</si>
  <si>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</si>
  <si>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</si>
  <si>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</si>
  <si>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</si>
  <si>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</si>
  <si>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</si>
  <si>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</si>
  <si>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</si>
  <si>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</si>
  <si>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</si>
  <si>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</si>
  <si>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</si>
  <si>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</si>
  <si>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</si>
  <si>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</si>
  <si>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</si>
  <si>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</si>
  <si>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</si>
  <si>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</si>
  <si>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</si>
  <si>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</si>
  <si>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</si>
  <si>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</si>
  <si>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</si>
  <si>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</si>
  <si>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</si>
  <si>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</si>
  <si>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</si>
  <si>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</si>
  <si>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</si>
  <si>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</si>
  <si>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</si>
  <si>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</si>
  <si>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</si>
  <si>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</si>
  <si>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</si>
  <si>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</si>
  <si>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</si>
  <si>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</si>
  <si>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</si>
  <si>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</si>
  <si>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</si>
  <si>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</si>
  <si>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</si>
  <si>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</si>
  <si>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</si>
  <si>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</si>
  <si>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</si>
  <si>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</si>
  <si>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</si>
  <si>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</si>
  <si>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</si>
  <si>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</si>
  <si>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</si>
  <si>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</si>
  <si>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</si>
  <si>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</si>
  <si>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</si>
  <si>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</si>
  <si>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</si>
  <si>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</si>
  <si>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</si>
  <si>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</si>
  <si>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</si>
  <si>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</si>
  <si>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</si>
  <si>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</si>
  <si>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</si>
  <si>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</si>
  <si>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</si>
  <si>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</si>
  <si>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</si>
  <si>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</si>
  <si>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</si>
  <si>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</si>
  <si>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</si>
  <si>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</si>
  <si>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</si>
  <si>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</si>
  <si>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</si>
  <si>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</si>
  <si>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</si>
  <si>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</si>
  <si>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</si>
  <si>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</si>
  <si>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</si>
  <si>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</si>
  <si>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</si>
  <si>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</si>
  <si>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</si>
  <si>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</si>
  <si>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</si>
  <si>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</si>
  <si>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</si>
  <si>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</si>
  <si>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</si>
  <si>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</si>
  <si>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</si>
  <si>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</si>
  <si>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</si>
  <si>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</si>
  <si>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</si>
  <si>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</si>
  <si>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</si>
  <si>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</si>
  <si>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</si>
  <si>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</si>
  <si>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</si>
  <si>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</si>
  <si>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</si>
  <si>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</si>
  <si>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</si>
  <si>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</si>
  <si>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</si>
  <si>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</si>
  <si>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</si>
  <si>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</si>
  <si>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</si>
  <si>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</si>
  <si>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</si>
  <si>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</si>
  <si>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</si>
  <si>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</si>
  <si>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</si>
  <si>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</si>
  <si>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</si>
  <si>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</si>
  <si>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</si>
  <si>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</si>
  <si>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</si>
  <si>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</si>
  <si>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</si>
  <si>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</si>
  <si>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</si>
  <si>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</si>
  <si>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</si>
  <si>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</si>
  <si>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</si>
  <si>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</si>
  <si>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</si>
  <si>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</si>
  <si>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</si>
  <si>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</si>
  <si>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</si>
  <si>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</si>
  <si>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</si>
  <si>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</si>
  <si>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</si>
  <si>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</si>
  <si>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</si>
  <si>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</si>
  <si>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</si>
  <si>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</si>
  <si>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</si>
  <si>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</si>
  <si>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</si>
  <si>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</si>
  <si>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</si>
  <si>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</si>
  <si>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</si>
  <si>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</si>
  <si>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</si>
  <si>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</si>
  <si>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</si>
  <si>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</si>
  <si>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</si>
  <si>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</si>
  <si>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</si>
  <si>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</si>
  <si>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</si>
  <si>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</si>
  <si>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</si>
  <si>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</si>
  <si>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</si>
  <si>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</si>
  <si>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</si>
  <si>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</si>
  <si>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</si>
  <si>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</si>
  <si>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</si>
  <si>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</si>
  <si>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</si>
  <si>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</si>
  <si>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</si>
  <si>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</si>
  <si>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</si>
  <si>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</si>
  <si>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</si>
  <si>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</si>
  <si>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</si>
  <si>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</si>
  <si>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</si>
  <si>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</si>
  <si>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</si>
  <si>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</si>
  <si>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</si>
  <si>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</si>
  <si>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</si>
  <si>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</si>
  <si>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</si>
  <si>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</si>
  <si>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</si>
  <si>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</si>
  <si>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</si>
  <si>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</si>
  <si>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</si>
  <si>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</si>
  <si>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</si>
  <si>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</si>
  <si>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</si>
  <si>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</si>
  <si>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</si>
  <si>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</si>
  <si>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</si>
  <si>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</si>
  <si>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</si>
  <si>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</si>
  <si>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</si>
  <si>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</si>
  <si>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</si>
  <si>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</si>
  <si>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</si>
  <si>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</si>
  <si>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</si>
  <si>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</si>
  <si>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</si>
  <si>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</si>
  <si>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</si>
  <si>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</si>
  <si>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</si>
  <si>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</si>
  <si>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</si>
  <si>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</si>
  <si>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</si>
  <si>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</si>
  <si>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</si>
  <si>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</si>
  <si>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</si>
  <si>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</si>
  <si>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</si>
  <si>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</si>
  <si>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</si>
  <si>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</si>
  <si>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</si>
  <si>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</si>
  <si>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</si>
  <si>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</si>
  <si>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</si>
  <si>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</si>
  <si>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</si>
  <si>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</si>
  <si>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</si>
  <si>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</si>
  <si>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</si>
  <si>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</si>
  <si>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</si>
  <si>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</si>
  <si>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</si>
  <si>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</si>
  <si>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</si>
  <si>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</si>
  <si>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</si>
  <si>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</si>
  <si>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</si>
  <si>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</si>
  <si>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</si>
  <si>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</si>
  <si>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</si>
  <si>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</si>
  <si>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</si>
  <si>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</si>
  <si>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</si>
  <si>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</si>
  <si>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</si>
  <si>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</si>
  <si>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</si>
  <si>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</si>
  <si>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</si>
  <si>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</si>
  <si>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</si>
  <si>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</si>
  <si>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</si>
  <si>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</si>
  <si>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</si>
  <si>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</si>
  <si>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</si>
  <si>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</si>
  <si>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</si>
  <si>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</si>
  <si>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</si>
  <si>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</si>
  <si>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</si>
  <si>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</si>
  <si>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</si>
  <si>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</si>
  <si>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</si>
  <si>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</si>
  <si>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</si>
  <si>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</si>
  <si>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</si>
  <si>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</si>
  <si>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</si>
  <si>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</si>
  <si>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</si>
  <si>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</si>
  <si>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</si>
  <si>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</si>
  <si>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</si>
  <si>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</si>
  <si>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</si>
  <si>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</si>
  <si>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</si>
  <si>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</si>
  <si>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</si>
  <si>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</si>
  <si>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</si>
  <si>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</si>
  <si>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</si>
  <si>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</si>
  <si>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</si>
  <si>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</si>
  <si>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</si>
  <si>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</si>
  <si>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</si>
  <si>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</si>
  <si>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</si>
  <si>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</si>
  <si>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</si>
  <si>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</si>
  <si>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</si>
  <si>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</si>
  <si>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</si>
  <si>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</si>
  <si>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</si>
  <si>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</si>
  <si>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</si>
  <si>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</si>
  <si>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</si>
  <si>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</si>
  <si>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</si>
  <si>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</si>
  <si>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</si>
  <si>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</si>
  <si>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</si>
  <si>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</si>
  <si>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</si>
  <si>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</si>
  <si>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</si>
  <si>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</si>
  <si>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</si>
  <si>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</si>
  <si>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</si>
  <si>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</si>
  <si>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</si>
  <si>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</si>
  <si>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</si>
  <si>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</si>
  <si>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</si>
  <si>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</si>
  <si>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</si>
  <si>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</si>
  <si>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</si>
  <si>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</si>
  <si>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</si>
  <si>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</si>
  <si>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</si>
  <si>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</si>
  <si>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</si>
  <si>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</si>
  <si>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</si>
  <si>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</si>
  <si>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</si>
  <si>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</si>
  <si>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</si>
  <si>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</si>
  <si>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</si>
  <si>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</si>
  <si>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</si>
  <si>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</si>
  <si>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</si>
  <si>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</si>
  <si>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</si>
  <si>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</si>
  <si>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</si>
  <si>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</si>
  <si>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</si>
  <si>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</si>
  <si>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</si>
  <si>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</si>
  <si>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</si>
  <si>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</si>
  <si>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</si>
  <si>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</si>
  <si>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</si>
  <si>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</si>
  <si>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</si>
  <si>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</si>
  <si>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</si>
  <si>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</si>
  <si>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</si>
  <si>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</si>
  <si>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</si>
  <si>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</si>
  <si>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</si>
  <si>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</si>
  <si>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</si>
  <si>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</si>
  <si>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</si>
  <si>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</si>
  <si>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</si>
  <si>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</si>
  <si>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</si>
  <si>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</si>
  <si>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</si>
  <si>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</si>
  <si>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</si>
  <si>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</si>
  <si>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</si>
  <si>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</si>
  <si>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</si>
  <si>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</si>
  <si>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</si>
  <si>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</si>
  <si>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</si>
  <si>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</si>
  <si>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</si>
  <si>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</si>
  <si>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</si>
  <si>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</si>
  <si>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</si>
  <si>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</si>
  <si>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</si>
  <si>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</si>
  <si>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</si>
  <si>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</si>
  <si>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</si>
  <si>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</si>
  <si>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</si>
  <si>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</si>
  <si>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</si>
  <si>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</si>
  <si>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</si>
  <si>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</si>
  <si>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</si>
  <si>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</si>
  <si>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</si>
  <si>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</si>
  <si>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</si>
  <si>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</si>
  <si>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</si>
  <si>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</si>
  <si>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</si>
  <si>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</si>
  <si>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</si>
  <si>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</si>
  <si>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</si>
  <si>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</si>
  <si>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</si>
  <si>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</si>
  <si>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</si>
  <si>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</si>
  <si>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</si>
  <si>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</si>
  <si>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</si>
  <si>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</si>
  <si>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</si>
  <si>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</si>
  <si>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</si>
  <si>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</si>
  <si>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</si>
  <si>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</si>
  <si>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</si>
  <si>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</si>
  <si>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</si>
  <si>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</si>
  <si>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</si>
  <si>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</si>
  <si>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</si>
  <si>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</si>
  <si>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</si>
  <si>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</si>
  <si>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</si>
  <si>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</si>
  <si>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</si>
  <si>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</si>
  <si>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</si>
  <si>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</si>
  <si>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</si>
  <si>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</si>
  <si>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</si>
  <si>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</si>
  <si>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</si>
  <si>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</si>
  <si>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</si>
  <si>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</si>
  <si>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</si>
  <si>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</si>
  <si>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</si>
  <si>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</si>
  <si>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</si>
  <si>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</si>
  <si>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</si>
  <si>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</si>
  <si>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</si>
  <si>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</si>
  <si>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</si>
  <si>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</si>
  <si>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</si>
  <si>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</si>
  <si>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</si>
  <si>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</si>
  <si>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</si>
  <si>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</si>
  <si>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</si>
  <si>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</si>
  <si>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</si>
  <si>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</si>
  <si>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</si>
  <si>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</si>
  <si>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</si>
  <si>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</si>
  <si>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</si>
  <si>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</si>
  <si>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</si>
  <si>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</si>
  <si>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</si>
  <si>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</si>
  <si>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</si>
  <si>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</si>
  <si>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</si>
  <si>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</si>
  <si>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</si>
  <si>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</si>
  <si>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</si>
  <si>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</si>
  <si>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</si>
  <si>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</si>
  <si>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</si>
  <si>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</si>
  <si>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</si>
  <si>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</si>
  <si>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</si>
  <si>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</si>
  <si>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</si>
  <si>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</si>
  <si>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</si>
  <si>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</si>
  <si>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</si>
  <si>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</si>
  <si>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</si>
  <si>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</si>
  <si>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</si>
  <si>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</si>
  <si>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</si>
  <si>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</si>
  <si>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</si>
  <si>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</si>
  <si>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</si>
  <si>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</si>
  <si>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</si>
  <si>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</si>
  <si>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</si>
  <si>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</si>
  <si>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</si>
  <si>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</si>
  <si>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</si>
  <si>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</si>
  <si>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</si>
  <si>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</si>
  <si>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</si>
  <si>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</si>
  <si>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</si>
  <si>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</si>
  <si>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</si>
  <si>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</si>
  <si>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</si>
  <si>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</si>
  <si>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</si>
  <si>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</si>
  <si>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</si>
  <si>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</si>
  <si>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</si>
  <si>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</si>
  <si>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</si>
  <si>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</si>
  <si>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</si>
  <si>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</si>
  <si>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</si>
  <si>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</si>
  <si>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</si>
  <si>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</si>
  <si>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</si>
  <si>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</si>
  <si>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</si>
  <si>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</si>
  <si>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</si>
  <si>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</si>
  <si>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</si>
  <si>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</si>
  <si>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</si>
  <si>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</si>
  <si>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</si>
  <si>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</si>
  <si>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</si>
  <si>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</si>
  <si>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</si>
  <si>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</si>
  <si>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</si>
  <si>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</si>
  <si>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</si>
  <si>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</si>
  <si>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</si>
  <si>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</si>
  <si>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</si>
  <si>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</si>
  <si>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</si>
  <si>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</si>
  <si>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</si>
  <si>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</si>
  <si>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</si>
  <si>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</si>
  <si>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</si>
  <si>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</si>
  <si>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</si>
  <si>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</si>
  <si>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</si>
  <si>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</si>
  <si>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</si>
  <si>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</si>
  <si>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</si>
  <si>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</si>
  <si>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</si>
  <si>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</si>
  <si>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</si>
  <si>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</si>
  <si>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</si>
  <si>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</si>
  <si>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</si>
  <si>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</si>
  <si>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</si>
  <si>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</si>
  <si>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</si>
  <si>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</si>
  <si>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</si>
  <si>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</si>
  <si>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</si>
  <si>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</si>
  <si>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</si>
  <si>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</si>
  <si>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</si>
  <si>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</si>
  <si>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</si>
  <si>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</si>
  <si>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</si>
  <si>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</si>
  <si>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</si>
  <si>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</si>
  <si>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</si>
  <si>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</si>
  <si>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</si>
  <si>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</si>
  <si>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</si>
  <si>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</si>
  <si>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</si>
  <si>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</si>
  <si>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</si>
  <si>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</si>
  <si>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</si>
  <si>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</si>
  <si>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</si>
  <si>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</si>
  <si>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</si>
  <si>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</si>
  <si>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</si>
  <si>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</si>
  <si>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</si>
  <si>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</si>
  <si>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</si>
  <si>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</si>
  <si>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</si>
  <si>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</si>
  <si>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</si>
  <si>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</si>
  <si>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</si>
  <si>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</si>
  <si>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</si>
  <si>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</si>
  <si>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</si>
  <si>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</si>
  <si>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</si>
  <si>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</si>
  <si>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</si>
  <si>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</si>
  <si>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</si>
  <si>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</si>
  <si>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</si>
  <si>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</si>
  <si>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</si>
  <si>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</si>
  <si>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</si>
  <si>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</si>
  <si>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</si>
  <si>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</si>
  <si>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</si>
  <si>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</si>
  <si>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</si>
  <si>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</si>
  <si>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</si>
  <si>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</si>
  <si>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</si>
  <si>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</si>
  <si>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</si>
  <si>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</si>
  <si>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</si>
  <si>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</si>
  <si>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</si>
  <si>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</si>
  <si>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</si>
  <si>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</si>
  <si>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</si>
  <si>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</si>
  <si>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</si>
  <si>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</si>
  <si>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</si>
  <si>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</si>
  <si>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</si>
  <si>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</si>
  <si>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</si>
  <si>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</si>
  <si>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</si>
  <si>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</si>
  <si>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</si>
  <si>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</si>
  <si>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</si>
  <si>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</si>
  <si>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</si>
  <si>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</si>
  <si>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</si>
  <si>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</si>
  <si>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</si>
  <si>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</si>
  <si>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</si>
  <si>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</si>
  <si>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</si>
  <si>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</si>
  <si>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</si>
  <si>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</si>
  <si>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</si>
  <si>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</si>
  <si>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</si>
  <si>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</si>
  <si>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</si>
  <si>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</si>
  <si>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</si>
  <si>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</si>
  <si>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</si>
  <si>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</si>
  <si>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</si>
  <si>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</si>
  <si>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</si>
  <si>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</si>
  <si>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</si>
  <si>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</si>
  <si>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</si>
  <si>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</si>
  <si>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</si>
  <si>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</si>
  <si>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</si>
  <si>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</si>
  <si>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</si>
  <si>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</si>
  <si>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</si>
  <si>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</si>
  <si>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</si>
  <si>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</si>
  <si>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</si>
  <si>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</si>
  <si>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</si>
  <si>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</si>
  <si>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</si>
  <si>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</si>
  <si>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</si>
  <si>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</si>
  <si>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</si>
  <si>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</si>
  <si>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</si>
  <si>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</si>
  <si>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</si>
  <si>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</si>
  <si>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</si>
  <si>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</si>
  <si>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</si>
  <si>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</si>
  <si>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</si>
  <si>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</si>
  <si>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</si>
  <si>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</si>
  <si>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</si>
  <si>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</si>
  <si>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</si>
  <si>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</si>
  <si>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</si>
  <si>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</si>
  <si>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</si>
  <si>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</si>
  <si>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</si>
  <si>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</si>
  <si>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</si>
  <si>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</si>
  <si>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</si>
  <si>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</si>
  <si>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</si>
  <si>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</si>
  <si>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</si>
  <si>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</si>
  <si>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</si>
  <si>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</si>
  <si>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</si>
  <si>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</si>
  <si>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</si>
  <si>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</si>
  <si>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</si>
  <si>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</si>
  <si>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</si>
  <si>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</si>
  <si>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</si>
  <si>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</si>
  <si>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</si>
  <si>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</si>
  <si>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</si>
  <si>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</si>
  <si>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</si>
  <si>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</si>
  <si>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</si>
  <si>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</si>
  <si>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</si>
  <si>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</si>
  <si>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</si>
  <si>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</si>
  <si>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</si>
  <si>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</si>
  <si>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</si>
  <si>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</si>
  <si>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</si>
  <si>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</si>
  <si>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</si>
  <si>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</si>
  <si>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</si>
  <si>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</si>
  <si>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</si>
  <si>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</si>
  <si>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</si>
  <si>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</si>
  <si>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</si>
  <si>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</si>
  <si>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</si>
  <si>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</si>
  <si>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</si>
  <si>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</si>
  <si>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</si>
  <si>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</si>
  <si>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</si>
  <si>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</si>
  <si>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</si>
  <si>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</si>
  <si>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</si>
  <si>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</si>
  <si>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</si>
  <si>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</si>
  <si>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</si>
  <si>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</si>
  <si>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</si>
  <si>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</si>
  <si>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</si>
  <si>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</si>
  <si>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</si>
  <si>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</si>
  <si>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</si>
  <si>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</si>
  <si>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</si>
  <si>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</si>
  <si>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</si>
  <si>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</si>
  <si>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</si>
  <si>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</si>
  <si>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</si>
  <si>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</si>
  <si>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</si>
  <si>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</si>
  <si>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</si>
  <si>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</si>
  <si>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</si>
  <si>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</si>
  <si>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</si>
  <si>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</si>
  <si>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</si>
  <si>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</si>
  <si>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</si>
  <si>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</si>
  <si>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</si>
  <si>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</si>
  <si>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</si>
  <si>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</si>
  <si>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</si>
  <si>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</si>
  <si>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</si>
  <si>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</si>
  <si>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</si>
  <si>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</si>
  <si>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</si>
  <si>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</si>
  <si>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</si>
  <si>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</si>
  <si>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</si>
  <si>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</si>
  <si>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</si>
  <si>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</si>
  <si>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</si>
  <si>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</si>
  <si>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</si>
  <si>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</si>
  <si>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</si>
  <si>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</si>
  <si>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</si>
  <si>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</si>
  <si>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</si>
  <si>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</si>
  <si>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</si>
  <si>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</si>
  <si>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</si>
  <si>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</si>
  <si>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</si>
  <si>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</si>
  <si>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</si>
  <si>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</si>
  <si>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</si>
  <si>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</si>
  <si>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</si>
  <si>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</si>
  <si>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</si>
  <si>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</si>
  <si>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</si>
  <si>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</si>
  <si>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</si>
  <si>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</si>
  <si>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</si>
  <si>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</si>
  <si>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</si>
  <si>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</si>
  <si>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</si>
  <si>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</si>
  <si>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</si>
  <si>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</si>
  <si>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</si>
  <si>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</si>
  <si>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</si>
  <si>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</si>
  <si>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</si>
  <si>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</si>
  <si>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</si>
  <si>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</si>
  <si>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</si>
  <si>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</si>
  <si>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</si>
  <si>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</si>
  <si>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</si>
  <si>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</si>
  <si>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</si>
  <si>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</si>
  <si>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</si>
  <si>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</si>
  <si>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</si>
  <si>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</si>
  <si>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</si>
  <si>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</si>
  <si>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</si>
  <si>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</si>
  <si>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</si>
  <si>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</si>
  <si>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</si>
  <si>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</si>
  <si>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</si>
  <si>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</si>
  <si>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</si>
  <si>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</si>
  <si>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</si>
  <si>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</si>
  <si>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</si>
  <si>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</si>
  <si>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</si>
  <si>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</si>
  <si>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</si>
  <si>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</si>
  <si>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</si>
  <si>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</si>
  <si>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</si>
  <si>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</si>
  <si>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</si>
  <si>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</si>
  <si>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</si>
  <si>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</si>
  <si>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</si>
  <si>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</si>
  <si>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</si>
  <si>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</si>
  <si>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</si>
  <si>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</si>
  <si>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</si>
  <si>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</si>
  <si>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</si>
  <si>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</si>
  <si>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</si>
  <si>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</si>
  <si>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</si>
  <si>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</si>
  <si>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</si>
  <si>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</si>
  <si>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</si>
  <si>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</si>
  <si>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</si>
  <si>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</si>
  <si>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</si>
  <si>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</si>
  <si>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</si>
  <si>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</si>
  <si>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</si>
  <si>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</si>
  <si>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</si>
  <si>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</si>
  <si>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</si>
  <si>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</si>
  <si>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</si>
  <si>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</si>
  <si>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</si>
  <si>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</si>
  <si>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</si>
  <si>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</si>
  <si>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</si>
  <si>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</si>
  <si>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</si>
  <si>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</si>
  <si>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</si>
  <si>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</si>
  <si>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</si>
  <si>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</si>
  <si>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</si>
  <si>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</si>
  <si>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</si>
  <si>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</si>
  <si>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</si>
  <si>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</si>
  <si>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</si>
  <si>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</si>
  <si>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</si>
  <si>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</si>
  <si>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</si>
  <si>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</si>
  <si>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</si>
  <si>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</si>
  <si>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</si>
  <si>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</si>
  <si>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</si>
  <si>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</si>
  <si>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</si>
  <si>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</si>
  <si>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</si>
  <si>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</si>
  <si>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</si>
  <si>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</si>
  <si>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</si>
  <si>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</si>
  <si>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</si>
  <si>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</si>
  <si>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</si>
  <si>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</si>
  <si>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</si>
  <si>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</si>
  <si>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</si>
  <si>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</si>
  <si>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</si>
  <si>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</si>
  <si>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</si>
  <si>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</si>
  <si>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</si>
  <si>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</si>
  <si>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</si>
  <si>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</si>
  <si>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</si>
  <si>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</si>
  <si>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</si>
  <si>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</si>
  <si>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</si>
  <si>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</si>
  <si>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</si>
  <si>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</si>
  <si>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</si>
  <si>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</si>
  <si>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</si>
  <si>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</si>
  <si>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</si>
  <si>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</si>
  <si>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</si>
  <si>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</si>
  <si>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</si>
  <si>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</si>
  <si>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</si>
  <si>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</si>
  <si>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</si>
  <si>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</si>
  <si>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</si>
  <si>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</si>
  <si>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</si>
  <si>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</si>
  <si>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</si>
  <si>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</si>
  <si>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</si>
  <si>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</si>
  <si>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</si>
  <si>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</si>
  <si>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</si>
  <si>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</si>
  <si>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</si>
  <si>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</si>
  <si>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</si>
  <si>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</si>
  <si>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</si>
  <si>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</si>
  <si>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</si>
  <si>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</si>
  <si>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</si>
  <si>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</si>
  <si>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</si>
  <si>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</si>
  <si>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</si>
  <si>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</si>
  <si>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</si>
  <si>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</si>
  <si>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</si>
  <si>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</si>
  <si>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</si>
  <si>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</si>
  <si>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</si>
  <si>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</si>
  <si>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</si>
  <si>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</si>
  <si>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</si>
  <si>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</si>
  <si>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</si>
  <si>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</si>
  <si>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</si>
  <si>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</si>
  <si>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</si>
  <si>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</si>
  <si>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</si>
  <si>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</si>
  <si>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</si>
  <si>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</si>
  <si>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</si>
  <si>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</si>
  <si>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</si>
  <si>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</si>
  <si>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</si>
  <si>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</si>
  <si>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</si>
  <si>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</si>
  <si>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</si>
  <si>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</si>
  <si>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</si>
  <si>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</si>
  <si>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</si>
  <si>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</si>
  <si>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</si>
  <si>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</si>
  <si>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</si>
  <si>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</si>
  <si>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</si>
  <si>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</si>
  <si>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</si>
  <si>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</si>
  <si>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</si>
  <si>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</si>
  <si>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</si>
  <si>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</si>
  <si>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</si>
  <si>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</si>
  <si>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</si>
  <si>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</si>
  <si>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</si>
  <si>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</si>
  <si>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</si>
  <si>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</si>
  <si>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</si>
  <si>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</si>
  <si>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</si>
  <si>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</si>
  <si>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</si>
  <si>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</si>
  <si>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</si>
  <si>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</si>
  <si>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</si>
  <si>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</si>
  <si>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</si>
  <si>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</si>
  <si>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</si>
  <si>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</si>
  <si>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</si>
  <si>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</si>
  <si>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</si>
  <si>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</si>
  <si>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</si>
  <si>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</si>
  <si>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</si>
  <si>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</si>
  <si>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</si>
  <si>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</si>
  <si>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</si>
  <si>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</si>
  <si>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</si>
  <si>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</si>
  <si>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</si>
  <si>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</si>
  <si>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</si>
  <si>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</si>
  <si>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</si>
  <si>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</si>
  <si>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</si>
  <si>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</si>
  <si>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</si>
  <si>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</si>
  <si>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</si>
  <si>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</si>
  <si>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</si>
  <si>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</si>
  <si>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</si>
  <si>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</si>
  <si>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</si>
  <si>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</si>
  <si>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</si>
  <si>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</si>
  <si>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</si>
  <si>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</si>
  <si>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</si>
  <si>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</si>
  <si>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</si>
  <si>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</si>
  <si>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</si>
  <si>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</si>
  <si>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</si>
  <si>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</si>
  <si>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</si>
  <si>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</si>
  <si>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</si>
  <si>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</si>
  <si>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</si>
  <si>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</si>
  <si>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</si>
  <si>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</si>
  <si>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</si>
  <si>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</si>
  <si>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</si>
  <si>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</si>
  <si>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</si>
  <si>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</si>
  <si>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</si>
  <si>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</si>
  <si>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</si>
  <si>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</si>
  <si>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</si>
  <si>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</si>
  <si>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</si>
  <si>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</si>
  <si>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</si>
  <si>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</si>
  <si>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</si>
  <si>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</si>
  <si>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</si>
  <si>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</si>
  <si>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</si>
  <si>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</si>
  <si>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</si>
  <si>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</si>
  <si>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</si>
  <si>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</si>
  <si>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</si>
  <si>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</si>
  <si>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</si>
  <si>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</si>
  <si>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</si>
  <si>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</si>
  <si>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</si>
  <si>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</si>
  <si>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</si>
  <si>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</si>
  <si>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</si>
  <si>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</si>
  <si>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</si>
  <si>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</si>
  <si>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</si>
  <si>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</si>
  <si>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</si>
  <si>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</si>
  <si>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</si>
  <si>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</si>
  <si>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</si>
  <si>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</si>
  <si>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</si>
  <si>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</si>
  <si>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</si>
  <si>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</si>
  <si>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</si>
  <si>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</si>
  <si>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</si>
  <si>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</si>
  <si>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</si>
  <si>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</si>
  <si>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</si>
  <si>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</si>
  <si>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</si>
  <si>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</si>
  <si>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</si>
  <si>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</si>
  <si>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</si>
  <si>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</si>
  <si>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</si>
  <si>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</si>
  <si>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</si>
  <si>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</si>
  <si>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</si>
  <si>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</si>
  <si>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</si>
  <si>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</si>
  <si>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</si>
  <si>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</si>
  <si>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</si>
  <si>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</si>
  <si>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</si>
  <si>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</si>
  <si>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</si>
  <si>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</si>
  <si>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</si>
  <si>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</si>
  <si>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</si>
  <si>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</si>
  <si>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</si>
  <si>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</si>
  <si>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</si>
  <si>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</si>
  <si>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</si>
  <si>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</si>
  <si>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</si>
  <si>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</si>
  <si>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</si>
  <si>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</si>
  <si>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</si>
  <si>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</si>
  <si>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</si>
  <si>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</si>
  <si>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</si>
  <si>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</si>
  <si>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</si>
  <si>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</si>
  <si>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</si>
  <si>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</si>
  <si>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</si>
  <si>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</si>
  <si>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</si>
  <si>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</si>
  <si>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</si>
  <si>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</si>
  <si>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</si>
  <si>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</si>
  <si>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</si>
  <si>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</si>
  <si>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</si>
  <si>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</si>
  <si>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</si>
  <si>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</si>
  <si>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</si>
  <si>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</si>
  <si>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</si>
  <si>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</si>
  <si>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</si>
  <si>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</si>
  <si>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</si>
  <si>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</si>
  <si>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</si>
  <si>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</si>
  <si>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</si>
  <si>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</si>
  <si>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</si>
  <si>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</si>
  <si>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</si>
  <si>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</si>
  <si>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</si>
  <si>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</si>
  <si>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</si>
  <si>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</si>
  <si>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</si>
  <si>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</si>
  <si>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</si>
  <si>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</si>
  <si>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</si>
  <si>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</si>
  <si>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</si>
  <si>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</si>
  <si>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</si>
  <si>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</si>
  <si>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</si>
  <si>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</si>
  <si>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</si>
  <si>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</si>
  <si>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</si>
  <si>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</si>
  <si>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</si>
  <si>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</si>
  <si>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</si>
  <si>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</si>
  <si>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</si>
  <si>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</si>
  <si>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</si>
  <si>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</si>
  <si>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</si>
  <si>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</si>
  <si>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</si>
  <si>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</si>
  <si>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</si>
  <si>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</si>
  <si>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</si>
  <si>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</si>
  <si>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</si>
  <si>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</si>
  <si>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</si>
  <si>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</si>
  <si>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</si>
  <si>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</si>
  <si>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</si>
  <si>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</si>
  <si>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</si>
  <si>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</si>
  <si>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</si>
  <si>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</si>
  <si>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</si>
  <si>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</si>
  <si>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</si>
  <si>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</si>
  <si>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</si>
  <si>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</si>
  <si>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</si>
  <si>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</si>
  <si>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</si>
  <si>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</si>
  <si>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</si>
  <si>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</si>
  <si>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</si>
  <si>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</si>
  <si>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</si>
  <si>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</si>
  <si>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</si>
  <si>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</si>
  <si>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</si>
  <si>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</si>
  <si>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</si>
  <si>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</si>
  <si>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</si>
  <si>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</si>
  <si>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</si>
  <si>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</si>
  <si>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</si>
  <si>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</si>
  <si>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</si>
  <si>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</si>
  <si>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</si>
  <si>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</si>
  <si>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</si>
  <si>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</si>
  <si>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</si>
  <si>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</si>
  <si>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</si>
  <si>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</si>
  <si>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</si>
  <si>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</si>
  <si>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</si>
  <si>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</si>
  <si>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</si>
  <si>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</si>
  <si>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</si>
  <si>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</si>
  <si>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</si>
  <si>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</si>
  <si>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</si>
  <si>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</si>
  <si>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</si>
  <si>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</si>
  <si>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</si>
  <si>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</si>
  <si>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</si>
  <si>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</si>
  <si>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</si>
  <si>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</si>
  <si>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</si>
  <si>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</si>
  <si>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</si>
  <si>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</si>
  <si>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</si>
  <si>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</si>
  <si>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</si>
  <si>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</si>
  <si>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</si>
  <si>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</si>
  <si>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</si>
  <si>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</si>
  <si>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</si>
  <si>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</si>
  <si>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</si>
  <si>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</si>
  <si>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</si>
  <si>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</si>
  <si>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</si>
  <si>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</si>
  <si>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</si>
  <si>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</si>
  <si>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</si>
  <si>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</si>
  <si>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</si>
  <si>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</si>
  <si>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</si>
  <si>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</si>
  <si>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</si>
  <si>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</si>
  <si>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</si>
  <si>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</si>
  <si>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</si>
  <si>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</si>
  <si>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</si>
  <si>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</si>
  <si>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</si>
  <si>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</si>
  <si>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</si>
  <si>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</si>
  <si>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</si>
  <si>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</si>
  <si>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</si>
  <si>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</si>
  <si>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</si>
  <si>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</si>
  <si>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</si>
  <si>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</si>
  <si>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</si>
  <si>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</si>
  <si>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</si>
  <si>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</si>
  <si>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</si>
  <si>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</si>
  <si>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</si>
  <si>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</si>
  <si>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</si>
  <si>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</si>
  <si>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</si>
  <si>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</si>
  <si>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</si>
  <si>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</si>
  <si>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</si>
  <si>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</si>
  <si>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</si>
  <si>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</si>
  <si>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</si>
  <si>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</si>
  <si>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</si>
  <si>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</si>
  <si>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</si>
  <si>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</si>
  <si>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</si>
  <si>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</si>
  <si>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</si>
  <si>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</si>
  <si>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</si>
  <si>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</si>
  <si>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</si>
  <si>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</si>
  <si>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</si>
  <si>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</si>
  <si>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</si>
  <si>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</si>
  <si>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</si>
  <si>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</si>
  <si>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</si>
  <si>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</si>
  <si>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</si>
  <si>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</si>
  <si>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</si>
  <si>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</si>
  <si>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</si>
  <si>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</si>
  <si>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</si>
  <si>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</si>
  <si>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</si>
  <si>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</si>
  <si>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</si>
  <si>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</si>
  <si>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</si>
  <si>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</si>
  <si>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</si>
  <si>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</si>
  <si>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</si>
  <si>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</si>
  <si>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</si>
  <si>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</si>
  <si>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</si>
  <si>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</si>
  <si>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</si>
  <si>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</si>
  <si>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</si>
  <si>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</si>
  <si>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</si>
  <si>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</si>
  <si>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</si>
  <si>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</si>
  <si>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</si>
  <si>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</si>
  <si>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</si>
  <si>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</si>
  <si>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</si>
  <si>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</si>
  <si>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</si>
  <si>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</si>
  <si>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</si>
  <si>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</si>
  <si>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</si>
  <si>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</si>
  <si>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</si>
  <si>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</si>
  <si>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</si>
  <si>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</si>
  <si>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</si>
  <si>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</si>
  <si>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</si>
  <si>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</si>
  <si>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</si>
  <si>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</si>
  <si>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</si>
  <si>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</si>
  <si>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</si>
  <si>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</si>
  <si>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</si>
  <si>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</si>
  <si>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</si>
  <si>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</si>
  <si>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</si>
  <si>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</si>
  <si>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</si>
  <si>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</si>
  <si>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</si>
  <si>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</si>
  <si>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</si>
  <si>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</si>
  <si>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</si>
  <si>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</si>
  <si>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</si>
  <si>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</si>
  <si>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</si>
  <si>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</si>
  <si>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</si>
  <si>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</si>
  <si>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</si>
  <si>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</si>
  <si>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</si>
  <si>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</si>
  <si>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</si>
  <si>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</si>
  <si>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</si>
  <si>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</si>
  <si>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</si>
  <si>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</si>
  <si>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</si>
  <si>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</si>
  <si>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</si>
  <si>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</si>
  <si>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</si>
  <si>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</si>
  <si>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</si>
  <si>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</si>
  <si>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</si>
  <si>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</si>
  <si>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</si>
  <si>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</si>
  <si>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</si>
  <si>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</si>
  <si>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</si>
  <si>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</si>
  <si>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</si>
  <si>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</si>
  <si>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</si>
  <si>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</si>
  <si>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</si>
  <si>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</si>
  <si>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</si>
  <si>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</si>
  <si>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</si>
  <si>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</si>
  <si>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</si>
  <si>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</si>
  <si>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</si>
  <si>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</si>
  <si>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</si>
  <si>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</si>
  <si>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</si>
  <si>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</si>
  <si>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</si>
  <si>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</si>
  <si>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</si>
  <si>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</si>
  <si>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</si>
  <si>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</si>
  <si>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</si>
  <si>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</si>
  <si>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</si>
  <si>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</si>
  <si>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</si>
  <si>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</si>
  <si>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</si>
  <si>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</si>
  <si>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</si>
  <si>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</si>
  <si>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</si>
  <si>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</si>
  <si>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</si>
  <si>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</si>
  <si>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</si>
  <si>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</si>
  <si>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</si>
  <si>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</si>
  <si>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</si>
  <si>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</si>
  <si>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</si>
  <si>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</si>
  <si>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</si>
  <si>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</si>
  <si>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</si>
  <si>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</si>
  <si>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</si>
  <si>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</si>
  <si>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</si>
  <si>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</si>
  <si>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</si>
  <si>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</si>
  <si>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</si>
  <si>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</si>
  <si>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</si>
  <si>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</si>
  <si>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</si>
  <si>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</si>
  <si>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</si>
  <si>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</si>
  <si>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</si>
  <si>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</si>
  <si>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</si>
  <si>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</si>
  <si>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</si>
  <si>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</si>
  <si>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</si>
  <si>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</si>
  <si>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</si>
  <si>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</si>
  <si>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</si>
  <si>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</si>
  <si>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</si>
  <si>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</si>
  <si>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</si>
  <si>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</si>
  <si>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</si>
  <si>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</si>
  <si>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</si>
  <si>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</si>
  <si>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</si>
  <si>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</si>
  <si>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</si>
  <si>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</si>
  <si>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</si>
  <si>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</si>
  <si>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</si>
  <si>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</si>
  <si>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</si>
  <si>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</si>
  <si>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</si>
  <si>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</si>
  <si>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</si>
  <si>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</si>
  <si>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</si>
  <si>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</si>
  <si>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</si>
  <si>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</si>
  <si>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</si>
  <si>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</si>
  <si>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</si>
  <si>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</si>
  <si>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</si>
  <si>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</si>
  <si>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</si>
  <si>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</si>
  <si>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</si>
  <si>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</si>
  <si>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</si>
  <si>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</si>
  <si>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</si>
  <si>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</si>
  <si>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</si>
  <si>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</si>
  <si>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</si>
  <si>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</si>
  <si>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</si>
  <si>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</si>
  <si>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</si>
  <si>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</si>
  <si>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</si>
  <si>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</si>
  <si>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</si>
  <si>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</si>
  <si>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</si>
  <si>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</si>
  <si>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</si>
  <si>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</si>
  <si>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</si>
  <si>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</si>
  <si>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</si>
  <si>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</si>
  <si>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</si>
  <si>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</si>
  <si>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</si>
  <si>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</si>
  <si>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</si>
  <si>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</si>
  <si>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</si>
  <si>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</si>
  <si>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</si>
  <si>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</si>
  <si>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</si>
  <si>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</si>
  <si>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</si>
  <si>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</si>
  <si>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</si>
  <si>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</si>
  <si>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</si>
  <si>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</si>
  <si>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</si>
  <si>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</si>
  <si>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</si>
  <si>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</si>
  <si>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</si>
  <si>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</si>
  <si>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</si>
  <si>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</si>
  <si>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</si>
  <si>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</si>
  <si>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</si>
  <si>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</si>
  <si>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</si>
  <si>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</si>
  <si>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</si>
  <si>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</si>
  <si>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</si>
  <si>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</si>
  <si>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</si>
  <si>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</si>
  <si>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</si>
  <si>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</si>
  <si>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</si>
  <si>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</si>
  <si>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</si>
  <si>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</si>
  <si>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</si>
  <si>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</si>
  <si>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</si>
  <si>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</si>
  <si>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</si>
  <si>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</si>
  <si>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</si>
  <si>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</si>
  <si>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</si>
  <si>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</si>
  <si>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</si>
  <si>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</si>
  <si>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</si>
  <si>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</si>
  <si>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</si>
  <si>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</si>
  <si>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</si>
  <si>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</si>
  <si>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</si>
  <si>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</si>
  <si>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</si>
  <si>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</si>
  <si>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</si>
  <si>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</si>
  <si>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</si>
  <si>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</si>
  <si>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</si>
  <si>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</si>
  <si>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</si>
  <si>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</si>
  <si>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</si>
  <si>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</si>
  <si>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</si>
  <si>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</si>
  <si>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</si>
  <si>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</si>
  <si>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</si>
  <si>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</si>
  <si>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</si>
  <si>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</si>
  <si>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</si>
  <si>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</si>
  <si>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</si>
  <si>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</si>
  <si>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</si>
  <si>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</si>
  <si>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</si>
  <si>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</si>
  <si>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</si>
  <si>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</si>
  <si>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</si>
  <si>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</si>
  <si>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</si>
  <si>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</si>
  <si>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</si>
  <si>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</si>
  <si>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</si>
  <si>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</si>
  <si>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</si>
  <si>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</si>
  <si>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</si>
  <si>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</si>
  <si>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</si>
  <si>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</si>
  <si>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</si>
  <si>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</si>
  <si>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</si>
  <si>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</si>
  <si>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</si>
  <si>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</si>
  <si>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</si>
  <si>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</si>
  <si>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</si>
  <si>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</si>
  <si>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</si>
  <si>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</si>
  <si>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</si>
  <si>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</si>
  <si>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</si>
  <si>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</si>
  <si>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</si>
  <si>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</si>
  <si>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</si>
  <si>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</si>
  <si>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</si>
  <si>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</si>
  <si>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</si>
  <si>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</si>
  <si>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</si>
  <si>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</si>
  <si>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</si>
  <si>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</si>
  <si>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</si>
  <si>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</si>
  <si>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</si>
  <si>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</si>
  <si>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</si>
  <si>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</si>
  <si>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</si>
  <si>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</si>
  <si>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</si>
  <si>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</si>
  <si>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</si>
  <si>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</si>
  <si>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</si>
  <si>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</si>
  <si>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</si>
  <si>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</si>
  <si>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</si>
  <si>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</si>
  <si>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</si>
  <si>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</si>
  <si>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</si>
  <si>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</si>
  <si>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</si>
  <si>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</si>
  <si>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</si>
  <si>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</si>
  <si>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</si>
  <si>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</si>
  <si>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</si>
  <si>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</si>
  <si>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</si>
  <si>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</si>
  <si>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</si>
  <si>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</si>
  <si>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</si>
  <si>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</si>
  <si>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</si>
  <si>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</si>
  <si>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</si>
  <si>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</si>
  <si>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</si>
  <si>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</si>
  <si>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</si>
  <si>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</si>
  <si>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</si>
  <si>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</si>
  <si>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</si>
  <si>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</si>
  <si>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</si>
  <si>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</si>
  <si>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</si>
  <si>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</si>
  <si>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</si>
  <si>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</si>
  <si>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</si>
  <si>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</si>
  <si>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</si>
  <si>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</si>
  <si>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</si>
  <si>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</si>
  <si>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</si>
  <si>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</si>
  <si>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</si>
  <si>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</si>
  <si>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</si>
  <si>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</si>
  <si>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</si>
  <si>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</si>
  <si>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</si>
  <si>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</si>
  <si>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</si>
  <si>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</si>
  <si>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</si>
  <si>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</si>
  <si>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</si>
  <si>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</si>
  <si>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</si>
  <si>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</si>
  <si>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</si>
  <si>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</si>
  <si>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</si>
  <si>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</si>
  <si>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</si>
  <si>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</si>
  <si>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</si>
  <si>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</si>
  <si>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</si>
  <si>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</si>
  <si>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</si>
  <si>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</si>
  <si>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</si>
  <si>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</si>
  <si>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</si>
  <si>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</si>
  <si>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</si>
  <si>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</si>
  <si>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</si>
  <si>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</si>
  <si>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</si>
  <si>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</si>
  <si>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</si>
  <si>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</si>
  <si>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</si>
  <si>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</si>
  <si>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</si>
  <si>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</si>
  <si>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</si>
  <si>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</si>
  <si>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</si>
  <si>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</si>
  <si>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</si>
  <si>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</si>
  <si>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</si>
  <si>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</si>
  <si>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</si>
  <si>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</si>
  <si>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</si>
  <si>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</si>
  <si>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</si>
  <si>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</si>
  <si>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</si>
  <si>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</si>
  <si>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</si>
  <si>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</si>
  <si>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</si>
  <si>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</si>
  <si>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</si>
  <si>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</si>
  <si>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</si>
  <si>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</si>
  <si>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</si>
  <si>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</si>
  <si>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</si>
  <si>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</si>
  <si>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</si>
  <si>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</si>
  <si>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</si>
  <si>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</si>
  <si>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</si>
  <si>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</si>
  <si>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</si>
  <si>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</si>
  <si>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</si>
  <si>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</si>
  <si>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</si>
  <si>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</si>
  <si>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</si>
  <si>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</si>
  <si>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</si>
  <si>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</si>
  <si>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</si>
  <si>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</si>
  <si>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</si>
  <si>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</si>
  <si>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</si>
  <si>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</si>
  <si>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</si>
  <si>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</si>
  <si>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</si>
  <si>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</si>
  <si>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</si>
  <si>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</si>
  <si>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</si>
  <si>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</si>
  <si>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</si>
  <si>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</si>
  <si>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</si>
  <si>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</si>
  <si>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</si>
  <si>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</si>
  <si>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</si>
  <si>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</si>
  <si>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</si>
  <si>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</si>
  <si>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</si>
  <si>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</si>
  <si>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</si>
  <si>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</si>
  <si>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</si>
  <si>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</si>
  <si>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</si>
  <si>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</si>
  <si>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</si>
  <si>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</si>
  <si>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</si>
  <si>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</si>
  <si>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</si>
  <si>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</si>
  <si>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</si>
  <si>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</si>
  <si>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</si>
  <si>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</si>
  <si>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</si>
  <si>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</si>
  <si>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</si>
  <si>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</si>
  <si>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</si>
  <si>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</si>
  <si>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</si>
  <si>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</si>
  <si>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</si>
  <si>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</si>
  <si>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</si>
  <si>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</si>
  <si>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</si>
  <si>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</si>
  <si>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</si>
  <si>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</si>
  <si>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</si>
  <si>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</si>
  <si>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</si>
  <si>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</si>
  <si>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</si>
  <si>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</si>
  <si>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</si>
  <si>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</si>
  <si>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</si>
  <si>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</si>
  <si>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</si>
  <si>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</si>
  <si>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</si>
  <si>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</si>
  <si>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</si>
  <si>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</si>
  <si>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</si>
  <si>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</si>
  <si>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</si>
  <si>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</si>
  <si>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</si>
  <si>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</si>
  <si>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</si>
  <si>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</si>
  <si>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</si>
  <si>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</si>
  <si>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</si>
  <si>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</si>
  <si>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</si>
  <si>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</si>
  <si>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</si>
  <si>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</si>
  <si>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</si>
  <si>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</si>
  <si>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</si>
  <si>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</si>
  <si>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</si>
  <si>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</si>
  <si>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</si>
  <si>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</si>
  <si>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</si>
  <si>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</si>
  <si>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</si>
  <si>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</si>
  <si>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</si>
  <si>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</si>
  <si>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</si>
  <si>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</si>
  <si>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</si>
  <si>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</si>
  <si>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</si>
  <si>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</si>
  <si>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</si>
  <si>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</si>
  <si>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</si>
  <si>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</si>
  <si>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</si>
  <si>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</si>
  <si>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</si>
  <si>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</si>
  <si>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</si>
  <si>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</si>
  <si>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</si>
  <si>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</si>
  <si>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</si>
  <si>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</si>
  <si>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</si>
  <si>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</si>
  <si>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</si>
  <si>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</si>
  <si>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</si>
  <si>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</si>
  <si>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</si>
  <si>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</si>
  <si>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</si>
  <si>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</si>
  <si>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</si>
  <si>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</si>
  <si>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</si>
  <si>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</si>
  <si>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</si>
  <si>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</si>
  <si>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</si>
  <si>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</si>
  <si>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</si>
  <si>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</si>
  <si>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</si>
  <si>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</si>
  <si>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</si>
  <si>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</si>
  <si>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</si>
  <si>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</si>
  <si>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</si>
  <si>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</si>
  <si>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</si>
  <si>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</si>
  <si>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</si>
  <si>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</si>
  <si>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</si>
  <si>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</si>
  <si>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</si>
  <si>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</si>
  <si>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</si>
  <si>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</si>
  <si>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</si>
  <si>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</si>
  <si>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</si>
  <si>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</si>
  <si>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</si>
  <si>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</si>
  <si>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</si>
  <si>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</si>
  <si>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</si>
  <si>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</si>
  <si>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</si>
  <si>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</si>
  <si>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</si>
  <si>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</si>
  <si>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</si>
  <si>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</si>
  <si>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</si>
  <si>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</si>
  <si>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</si>
  <si>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</si>
  <si>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</si>
  <si>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</si>
  <si>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</si>
  <si>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</si>
  <si>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</si>
  <si>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</si>
  <si>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</si>
  <si>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</si>
  <si>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</si>
  <si>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</si>
  <si>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</si>
  <si>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</si>
  <si>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</si>
  <si>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</si>
  <si>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</si>
  <si>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</si>
  <si>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</si>
  <si>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</si>
  <si>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</si>
  <si>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</si>
  <si>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</si>
  <si>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</si>
  <si>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</si>
  <si>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</si>
  <si>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</si>
  <si>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</si>
  <si>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</si>
  <si>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</si>
  <si>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</si>
  <si>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</si>
  <si>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</si>
  <si>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</si>
  <si>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</si>
  <si>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</si>
  <si>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</si>
  <si>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</si>
  <si>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</si>
  <si>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</si>
  <si>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</si>
  <si>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</si>
  <si>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</si>
  <si>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</si>
  <si>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</si>
  <si>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</si>
  <si>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</si>
  <si>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</si>
  <si>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</si>
  <si>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</si>
  <si>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</si>
  <si>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</si>
  <si>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</si>
  <si>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</si>
  <si>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</si>
  <si>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</si>
  <si>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</si>
  <si>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</si>
  <si>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</si>
  <si>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</si>
  <si>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</si>
  <si>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</si>
  <si>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</si>
  <si>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</si>
  <si>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</si>
  <si>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</si>
  <si>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</si>
  <si>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</si>
  <si>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</si>
  <si>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</si>
  <si>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</si>
  <si>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</si>
  <si>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</si>
  <si>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</si>
  <si>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</si>
  <si>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</si>
  <si>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</si>
  <si>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</si>
  <si>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</si>
  <si>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</si>
  <si>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</si>
  <si>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</si>
  <si>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</si>
  <si>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</si>
  <si>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</si>
  <si>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</si>
  <si>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</si>
  <si>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</si>
  <si>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</si>
  <si>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</si>
  <si>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</si>
  <si>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</si>
  <si>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</si>
  <si>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</si>
  <si>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</si>
  <si>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</si>
  <si>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</si>
  <si>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</si>
  <si>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</si>
  <si>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</si>
  <si>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</si>
  <si>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</si>
  <si>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</si>
  <si>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</si>
  <si>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</si>
  <si>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</si>
  <si>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</si>
  <si>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</si>
  <si>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</si>
  <si>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</si>
  <si>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</si>
  <si>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</si>
  <si>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</si>
  <si>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</si>
  <si>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</si>
  <si>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</si>
  <si>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</si>
  <si>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</si>
  <si>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</si>
  <si>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</si>
  <si>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</si>
  <si>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</si>
  <si>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</si>
  <si>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</si>
  <si>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</si>
  <si>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</si>
  <si>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</si>
  <si>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</si>
  <si>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</si>
  <si>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</si>
  <si>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</si>
  <si>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</si>
  <si>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</si>
  <si>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</si>
  <si>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</si>
  <si>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</si>
  <si>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</si>
  <si>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</si>
  <si>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</si>
  <si>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</si>
  <si>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</si>
  <si>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</si>
  <si>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</si>
  <si>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</si>
  <si>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</si>
  <si>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</si>
  <si>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</si>
  <si>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</si>
  <si>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</si>
  <si>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</si>
  <si>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</si>
  <si>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</si>
  <si>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</si>
  <si>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</si>
  <si>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</si>
  <si>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</si>
  <si>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</si>
  <si>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</si>
  <si>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</si>
  <si>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</si>
  <si>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</si>
  <si>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</si>
  <si>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</si>
  <si>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</si>
  <si>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</si>
  <si>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</si>
  <si>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</si>
  <si>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</si>
  <si>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</si>
  <si>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</si>
  <si>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</si>
  <si>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</si>
  <si>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</si>
  <si>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</si>
  <si>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</si>
  <si>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</si>
  <si>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</si>
  <si>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</si>
  <si>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</si>
  <si>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</si>
  <si>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</si>
  <si>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</si>
  <si>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</si>
  <si>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</si>
  <si>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</si>
  <si>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</si>
  <si>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</si>
  <si>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</si>
  <si>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</si>
  <si>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</si>
  <si>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</si>
  <si>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</si>
  <si>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</si>
  <si>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</si>
  <si>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</si>
  <si>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</si>
  <si>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</si>
  <si>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</si>
  <si>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</si>
  <si>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</si>
  <si>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</si>
  <si>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</si>
  <si>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</si>
  <si>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</si>
  <si>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</si>
  <si>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</si>
  <si>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</si>
  <si>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</si>
  <si>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</si>
  <si>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</si>
  <si>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</si>
  <si>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</si>
  <si>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</si>
  <si>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</si>
  <si>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</si>
  <si>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</si>
  <si>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</si>
  <si>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</si>
  <si>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</si>
  <si>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</si>
  <si>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</si>
  <si>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</si>
  <si>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</si>
  <si>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</si>
  <si>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</si>
  <si>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</si>
  <si>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</si>
  <si>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</si>
  <si>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</si>
  <si>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</si>
  <si>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</si>
  <si>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</si>
  <si>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</si>
  <si>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</si>
  <si>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</si>
  <si>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</si>
  <si>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</si>
  <si>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</si>
  <si>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</si>
  <si>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</si>
  <si>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</si>
  <si>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</si>
  <si>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</si>
  <si>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</si>
  <si>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</si>
  <si>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</si>
  <si>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</si>
  <si>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</si>
  <si>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</si>
  <si>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</si>
  <si>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</si>
  <si>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</si>
  <si>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</si>
  <si>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</si>
  <si>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</si>
  <si>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</si>
  <si>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</si>
  <si>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</si>
  <si>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</si>
  <si>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</si>
  <si>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</si>
  <si>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</si>
  <si>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</si>
  <si>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</si>
  <si>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</si>
  <si>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</si>
  <si>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</si>
  <si>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</si>
  <si>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</si>
  <si>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</si>
  <si>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</si>
  <si>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</si>
  <si>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</si>
  <si>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</si>
  <si>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</si>
  <si>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</si>
  <si>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</si>
  <si>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</si>
  <si>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</si>
  <si>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</si>
  <si>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</si>
  <si>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</si>
  <si>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</si>
  <si>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</si>
  <si>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</si>
  <si>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</si>
  <si>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</si>
  <si>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</si>
  <si>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</si>
  <si>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</si>
  <si>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</si>
  <si>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</si>
  <si>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</si>
  <si>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</si>
  <si>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</si>
  <si>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</si>
  <si>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</si>
  <si>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</si>
  <si>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</si>
  <si>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</si>
  <si>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</si>
  <si>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</si>
  <si>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</si>
  <si>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</si>
  <si>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</si>
  <si>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</si>
  <si>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</si>
  <si>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</si>
  <si>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</si>
  <si>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</si>
  <si>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</si>
  <si>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</si>
  <si>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</si>
  <si>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</si>
  <si>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</si>
  <si>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</si>
  <si>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</si>
  <si>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</si>
  <si>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</si>
  <si>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</si>
  <si>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</si>
  <si>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</si>
  <si>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</si>
  <si>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</si>
  <si>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</si>
  <si>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</si>
  <si>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</si>
  <si>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</si>
  <si>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</si>
  <si>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</si>
  <si>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</si>
  <si>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</si>
  <si>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</si>
  <si>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</si>
  <si>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</si>
  <si>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</si>
  <si>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</si>
  <si>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</si>
  <si>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</si>
  <si>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</si>
  <si>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</si>
  <si>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</si>
  <si>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</si>
  <si>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</si>
  <si>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</si>
  <si>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</si>
  <si>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</si>
  <si>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</si>
  <si>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</si>
  <si>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</si>
  <si>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</si>
  <si>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</si>
  <si>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</si>
  <si>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</si>
  <si>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</si>
  <si>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</si>
  <si>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</si>
  <si>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</si>
  <si>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</si>
  <si>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</si>
  <si>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</si>
  <si>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</si>
  <si>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</si>
  <si>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</si>
  <si>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</si>
  <si>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</si>
  <si>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</si>
  <si>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</si>
  <si>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</si>
  <si>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</si>
  <si>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</si>
  <si>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</si>
  <si>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</si>
  <si>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</si>
  <si>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</si>
  <si>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</si>
  <si>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</si>
  <si>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</si>
  <si>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</si>
  <si>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</si>
  <si>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</si>
  <si>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</si>
  <si>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</si>
  <si>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</si>
  <si>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</si>
  <si>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</si>
  <si>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</si>
  <si>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</si>
  <si>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</si>
  <si>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</si>
  <si>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</si>
  <si>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</si>
  <si>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</si>
  <si>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</si>
  <si>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</si>
  <si>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</si>
  <si>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</si>
  <si>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</si>
  <si>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</si>
  <si>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</si>
  <si>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</si>
  <si>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</si>
  <si>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</si>
  <si>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</si>
  <si>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</si>
  <si>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</si>
  <si>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</si>
  <si>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</si>
  <si>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</si>
  <si>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</si>
  <si>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</si>
  <si>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</si>
  <si>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</si>
  <si>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</si>
  <si>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</si>
  <si>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</si>
  <si>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</si>
  <si>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</si>
  <si>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</si>
  <si>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</si>
  <si>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</si>
  <si>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</si>
  <si>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</si>
  <si>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</si>
  <si>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</si>
  <si>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</si>
  <si>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</si>
  <si>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</si>
  <si>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</si>
  <si>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</si>
  <si>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</si>
  <si>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</si>
  <si>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</si>
  <si>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</si>
  <si>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</si>
  <si>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</si>
  <si>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</si>
  <si>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</si>
  <si>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</si>
  <si>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</si>
  <si>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</si>
  <si>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</si>
  <si>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</si>
  <si>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</si>
  <si>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</si>
  <si>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</si>
  <si>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</si>
  <si>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</si>
  <si>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</si>
  <si>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</si>
  <si>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</si>
  <si>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</si>
  <si>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</si>
  <si>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</si>
  <si>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</si>
  <si>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</si>
  <si>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</si>
  <si>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</si>
  <si>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</si>
  <si>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</si>
  <si>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</si>
  <si>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</si>
  <si>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</si>
  <si>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</si>
  <si>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</si>
  <si>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</si>
  <si>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</si>
  <si>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</si>
  <si>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</si>
  <si>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</si>
  <si>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</si>
  <si>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</si>
  <si>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</si>
  <si>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</si>
  <si>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</si>
  <si>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</si>
  <si>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</si>
  <si>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</si>
  <si>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</si>
  <si>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</si>
  <si>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</si>
  <si>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</si>
  <si>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</si>
  <si>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</si>
  <si>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</si>
  <si>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</si>
  <si>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</si>
  <si>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</si>
  <si>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</si>
  <si>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</si>
  <si>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</si>
  <si>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</si>
  <si>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</si>
  <si>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</si>
  <si>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</si>
  <si>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</si>
  <si>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</si>
  <si>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</si>
  <si>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</si>
  <si>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</si>
  <si>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</si>
  <si>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</si>
  <si>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</si>
  <si>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</si>
  <si>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</si>
  <si>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</si>
  <si>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</si>
  <si>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</si>
  <si>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</si>
  <si>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</si>
  <si>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</si>
  <si>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</si>
  <si>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</si>
  <si>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</si>
  <si>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</si>
  <si>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</si>
  <si>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</si>
  <si>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</si>
  <si>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</si>
  <si>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</si>
  <si>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</si>
  <si>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</si>
  <si>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</si>
  <si>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</si>
  <si>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</si>
  <si>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</si>
  <si>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</si>
  <si>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</si>
  <si>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</si>
  <si>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</si>
  <si>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</si>
  <si>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</si>
  <si>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</si>
  <si>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</si>
  <si>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</si>
  <si>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</si>
  <si>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</si>
  <si>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</si>
  <si>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</si>
  <si>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</si>
  <si>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</si>
  <si>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</si>
  <si>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</si>
  <si>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</si>
  <si>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</si>
  <si>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</si>
  <si>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</si>
  <si>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</si>
  <si>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</si>
  <si>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</si>
  <si>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</si>
  <si>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</si>
  <si>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</si>
  <si>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</si>
  <si>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</si>
  <si>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</si>
  <si>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</si>
  <si>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</si>
  <si>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</si>
  <si>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</si>
  <si>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</si>
  <si>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</si>
  <si>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</si>
  <si>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</si>
  <si>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</si>
  <si>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</si>
  <si>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</si>
  <si>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</si>
  <si>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</si>
  <si>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</si>
  <si>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</si>
  <si>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</si>
  <si>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</si>
  <si>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</si>
  <si>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</si>
  <si>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</si>
  <si>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</si>
  <si>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</si>
  <si>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</si>
  <si>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</si>
  <si>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</si>
  <si>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</si>
  <si>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</si>
  <si>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</si>
  <si>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</si>
  <si>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</si>
  <si>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</si>
  <si>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</si>
  <si>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</si>
  <si>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</si>
  <si>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</si>
  <si>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</si>
  <si>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</si>
  <si>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</si>
  <si>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</si>
  <si>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</si>
  <si>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</si>
  <si>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</si>
  <si>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</si>
  <si>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</si>
  <si>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</si>
  <si>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</si>
  <si>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</si>
  <si>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</si>
  <si>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</si>
  <si>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</si>
  <si>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</si>
  <si>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</si>
  <si>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</si>
  <si>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</si>
  <si>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</si>
  <si>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</si>
  <si>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</si>
  <si>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</si>
  <si>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</si>
  <si>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</si>
  <si>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</si>
  <si>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</si>
  <si>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</si>
  <si>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</si>
  <si>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</si>
  <si>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</si>
  <si>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</si>
  <si>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</si>
  <si>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</si>
  <si>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</si>
  <si>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</si>
  <si>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</si>
  <si>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</si>
  <si>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</si>
  <si>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</si>
  <si>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</si>
  <si>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</si>
  <si>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</si>
  <si>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</si>
  <si>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</si>
  <si>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</si>
  <si>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</si>
  <si>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</si>
  <si>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</si>
  <si>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</si>
  <si>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</si>
  <si>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</si>
  <si>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</si>
  <si>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</si>
  <si>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</si>
  <si>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</si>
  <si>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</si>
  <si>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</si>
  <si>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</si>
  <si>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</si>
  <si>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</si>
  <si>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</si>
  <si>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</si>
  <si>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</si>
  <si>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</si>
  <si>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</si>
  <si>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</si>
  <si>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</si>
  <si>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</si>
  <si>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</si>
  <si>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</si>
  <si>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</si>
  <si>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</si>
  <si>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</si>
  <si>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</si>
  <si>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</si>
  <si>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</si>
  <si>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</si>
  <si>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</si>
  <si>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</si>
  <si>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</si>
  <si>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</si>
  <si>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</si>
  <si>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</si>
  <si>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</si>
  <si>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</si>
  <si>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</si>
  <si>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</si>
  <si>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</si>
  <si>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</si>
  <si>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</si>
  <si>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</si>
  <si>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</si>
  <si>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</si>
  <si>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</si>
  <si>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</si>
  <si>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</si>
  <si>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</si>
  <si>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</si>
  <si>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</si>
  <si>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</si>
  <si>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</si>
  <si>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</si>
  <si>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</si>
  <si>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</si>
  <si>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</si>
  <si>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</si>
  <si>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</si>
  <si>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</si>
  <si>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</si>
  <si>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</si>
  <si>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</si>
  <si>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</si>
  <si>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</si>
  <si>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</si>
  <si>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</si>
  <si>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</si>
  <si>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</si>
  <si>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</si>
  <si>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</si>
  <si>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</si>
  <si>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</si>
  <si>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</si>
  <si>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</si>
  <si>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</si>
  <si>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</si>
  <si>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</si>
  <si>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</si>
  <si>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</si>
  <si>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</si>
  <si>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</si>
  <si>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</si>
  <si>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</si>
  <si>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</si>
  <si>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</si>
  <si>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</si>
  <si>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</si>
  <si>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</si>
  <si>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</si>
  <si>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</si>
  <si>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</si>
  <si>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</si>
  <si>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</si>
  <si>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</si>
  <si>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</si>
  <si>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</si>
  <si>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</si>
  <si>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</si>
  <si>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</si>
  <si>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</si>
  <si>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</si>
  <si>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</si>
  <si>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</si>
  <si>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</si>
  <si>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</si>
  <si>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</si>
  <si>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</si>
  <si>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</si>
  <si>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</si>
  <si>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</si>
  <si>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</si>
  <si>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</si>
  <si>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</si>
  <si>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</si>
  <si>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</si>
  <si>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</si>
  <si>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</si>
  <si>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</si>
  <si>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</si>
  <si>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</si>
  <si>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</si>
  <si>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</si>
  <si>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</si>
  <si>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</si>
  <si>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</si>
  <si>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</si>
  <si>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</si>
  <si>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</si>
  <si>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</si>
  <si>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</si>
  <si>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</si>
  <si>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</si>
  <si>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</si>
  <si>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</si>
  <si>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</si>
  <si>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</si>
  <si>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</si>
  <si>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</si>
  <si>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</si>
  <si>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</si>
  <si>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</si>
  <si>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</si>
  <si>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</si>
  <si>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</si>
  <si>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</si>
  <si>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</si>
  <si>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</si>
  <si>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</si>
  <si>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</si>
  <si>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</si>
  <si>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</si>
  <si>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</si>
  <si>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</si>
  <si>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</si>
  <si>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</si>
  <si>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</si>
  <si>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</si>
  <si>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</si>
  <si>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</si>
  <si>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</si>
  <si>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</si>
  <si>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</si>
  <si>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</si>
  <si>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</si>
  <si>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</si>
  <si>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</si>
  <si>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</si>
  <si>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</si>
  <si>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</si>
  <si>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</si>
  <si>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</si>
  <si>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</si>
  <si>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</si>
  <si>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</si>
  <si>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</si>
  <si>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</si>
  <si>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</si>
  <si>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</si>
  <si>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</si>
  <si>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</si>
  <si>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</si>
  <si>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</si>
  <si>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</si>
  <si>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</si>
  <si>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</si>
  <si>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</si>
  <si>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</si>
  <si>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</si>
  <si>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</si>
  <si>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</si>
  <si>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</si>
  <si>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</si>
  <si>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</si>
  <si>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</si>
  <si>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</si>
  <si>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</si>
  <si>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</si>
  <si>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</si>
  <si>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</si>
  <si>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</si>
  <si>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</si>
  <si>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</si>
  <si>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</si>
  <si>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</si>
  <si>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</si>
  <si>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</si>
  <si>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</si>
  <si>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</si>
  <si>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</si>
  <si>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</si>
  <si>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</si>
  <si>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</si>
  <si>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</si>
  <si>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</si>
  <si>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</si>
  <si>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</si>
  <si>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</si>
  <si>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</si>
  <si>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</si>
  <si>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</si>
  <si>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</si>
  <si>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</si>
  <si>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</si>
  <si>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</si>
  <si>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</si>
  <si>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</si>
  <si>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</si>
  <si>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</si>
  <si>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</si>
  <si>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</si>
  <si>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</si>
  <si>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</si>
  <si>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</si>
  <si>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</si>
  <si>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</si>
  <si>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</si>
  <si>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</si>
  <si>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</si>
  <si>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</si>
  <si>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</si>
  <si>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</si>
  <si>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</si>
  <si>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</si>
  <si>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</si>
  <si>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</si>
  <si>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</si>
  <si>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</si>
  <si>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</si>
  <si>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</si>
  <si>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</si>
  <si>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</si>
  <si>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</si>
  <si>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</si>
  <si>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</si>
  <si>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</si>
  <si>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</si>
  <si>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</si>
  <si>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</si>
  <si>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</si>
  <si>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</si>
  <si>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</si>
  <si>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</si>
  <si>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</si>
  <si>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</si>
  <si>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</si>
  <si>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</si>
  <si>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</si>
  <si>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</si>
  <si>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</si>
  <si>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</si>
  <si>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</si>
  <si>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</si>
  <si>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</si>
  <si>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</si>
  <si>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</si>
  <si>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</si>
  <si>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</si>
  <si>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</si>
  <si>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</si>
  <si>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</si>
  <si>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</si>
  <si>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</si>
  <si>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</si>
  <si>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</si>
  <si>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</si>
  <si>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</si>
  <si>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</si>
  <si>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</si>
  <si>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</si>
  <si>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</si>
  <si>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</si>
  <si>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</si>
  <si>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</si>
  <si>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</si>
  <si>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</si>
  <si>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</si>
  <si>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</si>
  <si>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</si>
  <si>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</si>
  <si>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</si>
  <si>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</si>
  <si>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</si>
  <si>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</si>
  <si>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</si>
  <si>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</si>
  <si>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</si>
  <si>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</si>
  <si>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</si>
  <si>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</si>
  <si>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</si>
  <si>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</si>
  <si>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</si>
  <si>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</si>
  <si>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</si>
  <si>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</si>
  <si>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</si>
  <si>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</si>
  <si>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</si>
  <si>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</si>
  <si>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</si>
  <si>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</si>
  <si>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</si>
  <si>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</si>
  <si>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</si>
  <si>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</si>
  <si>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</si>
  <si>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</si>
  <si>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</si>
  <si>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</si>
  <si>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</si>
  <si>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</si>
  <si>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</si>
  <si>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</si>
  <si>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</si>
  <si>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</si>
  <si>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</si>
  <si>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</si>
  <si>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</si>
  <si>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</si>
  <si>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</si>
  <si>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</si>
  <si>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</si>
  <si>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</si>
  <si>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</si>
  <si>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</si>
  <si>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</si>
  <si>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</si>
  <si>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</si>
  <si>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</si>
  <si>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</si>
  <si>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</si>
  <si>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</si>
  <si>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</si>
  <si>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</si>
  <si>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</si>
  <si>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</si>
  <si>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</si>
  <si>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</si>
  <si>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</si>
  <si>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</si>
  <si>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</si>
  <si>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</si>
  <si>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</si>
  <si>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</si>
  <si>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</si>
  <si>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</si>
  <si>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</si>
  <si>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</si>
  <si>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</si>
  <si>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</si>
  <si>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</si>
  <si>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</si>
  <si>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</si>
  <si>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</si>
  <si>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</si>
  <si>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</si>
  <si>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</si>
  <si>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</si>
  <si>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</si>
  <si>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</si>
  <si>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</si>
  <si>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</si>
  <si>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</si>
  <si>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</si>
  <si>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</si>
  <si>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</si>
  <si>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</si>
  <si>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</si>
  <si>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</si>
  <si>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</si>
  <si>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</si>
  <si>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</si>
  <si>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</si>
  <si>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</si>
  <si>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</si>
  <si>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</si>
  <si>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</si>
  <si>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</si>
  <si>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</si>
  <si>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</si>
  <si>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</si>
  <si>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</si>
  <si>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</si>
  <si>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</si>
  <si>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</si>
  <si>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</si>
  <si>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</si>
  <si>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</si>
  <si>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</si>
  <si>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</si>
  <si>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</si>
  <si>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</si>
  <si>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</si>
  <si>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</si>
  <si>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</si>
  <si>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</si>
  <si>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</si>
  <si>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</si>
  <si>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</si>
  <si>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</si>
  <si>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</si>
  <si>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</si>
  <si>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</si>
  <si>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</si>
  <si>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</si>
  <si>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</si>
  <si>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</si>
  <si>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</si>
  <si>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</si>
  <si>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</si>
  <si>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</si>
  <si>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</si>
  <si>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</si>
  <si>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</si>
  <si>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</si>
  <si>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</si>
  <si>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</si>
  <si>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</si>
  <si>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</si>
  <si>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</si>
  <si>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</si>
  <si>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</si>
  <si>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</si>
  <si>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</si>
  <si>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</si>
  <si>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</si>
  <si>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</si>
  <si>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</si>
  <si>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</si>
  <si>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</si>
  <si>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</si>
  <si>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</si>
  <si>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</si>
  <si>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</si>
  <si>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</si>
  <si>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</si>
  <si>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</si>
  <si>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</si>
  <si>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</si>
  <si>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</si>
  <si>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</si>
  <si>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</si>
  <si>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</si>
  <si>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</si>
  <si>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</si>
  <si>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</si>
  <si>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</si>
  <si>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</si>
  <si>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</si>
  <si>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</si>
  <si>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</si>
  <si>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</si>
  <si>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</si>
  <si>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</si>
  <si>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</si>
  <si>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</si>
  <si>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</si>
  <si>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</si>
  <si>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</si>
  <si>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</si>
  <si>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</si>
  <si>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</si>
  <si>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</si>
  <si>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</si>
  <si>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</si>
  <si>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</si>
  <si>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</si>
  <si>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</si>
  <si>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</si>
  <si>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</si>
  <si>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</si>
  <si>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</si>
  <si>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</si>
  <si>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</si>
  <si>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</si>
  <si>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</si>
  <si>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</si>
  <si>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</si>
  <si>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</si>
  <si>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</si>
  <si>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</si>
  <si>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</si>
  <si>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</si>
  <si>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</si>
  <si>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</si>
  <si>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</si>
  <si>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</si>
  <si>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</si>
  <si>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</si>
  <si>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</si>
  <si>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</si>
  <si>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</si>
  <si>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</si>
  <si>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</si>
  <si>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</si>
  <si>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</si>
  <si>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</si>
  <si>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</si>
  <si>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</si>
  <si>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</si>
  <si>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</si>
  <si>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</si>
  <si>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</si>
  <si>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</si>
  <si>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</si>
  <si>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</si>
  <si>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</si>
  <si>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</si>
  <si>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</si>
  <si>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</si>
  <si>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</si>
  <si>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</si>
  <si>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</si>
  <si>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</si>
  <si>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</si>
  <si>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</si>
  <si>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</si>
  <si>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</si>
  <si>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</si>
  <si>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</si>
  <si>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</si>
  <si>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</si>
  <si>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</si>
  <si>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</si>
  <si>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</si>
  <si>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</si>
  <si>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</si>
  <si>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</si>
  <si>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</si>
  <si>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</si>
  <si>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</si>
  <si>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</si>
  <si>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</si>
  <si>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</si>
  <si>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</si>
  <si>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</si>
  <si>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</si>
  <si>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</si>
  <si>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</si>
  <si>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</si>
  <si>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</si>
  <si>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</si>
  <si>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</si>
  <si>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</si>
  <si>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</si>
  <si>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</si>
  <si>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</si>
  <si>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</si>
  <si>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</si>
  <si>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</si>
  <si>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</si>
  <si>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</si>
  <si>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</si>
  <si>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</si>
  <si>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</si>
  <si>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</si>
  <si>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</si>
  <si>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</si>
  <si>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</si>
  <si>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</si>
  <si>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</si>
  <si>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</si>
  <si>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</si>
  <si>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</si>
  <si>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</si>
  <si>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</si>
  <si>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</si>
  <si>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</si>
  <si>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</si>
  <si>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</si>
  <si>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</si>
  <si>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</si>
  <si>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</si>
  <si>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</si>
  <si>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</si>
  <si>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</si>
  <si>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</si>
  <si>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</si>
  <si>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</si>
  <si>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</si>
  <si>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</si>
  <si>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</si>
  <si>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</si>
  <si>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</si>
  <si>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</si>
  <si>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</si>
  <si>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</si>
  <si>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</si>
  <si>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</si>
  <si>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</si>
  <si>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</si>
  <si>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</si>
  <si>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</si>
  <si>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</si>
  <si>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</si>
  <si>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</si>
  <si>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</si>
  <si>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</si>
  <si>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</si>
  <si>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</si>
  <si>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</si>
  <si>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</si>
  <si>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</si>
  <si>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</si>
  <si>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</si>
  <si>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</si>
  <si>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</si>
  <si>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</si>
  <si>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</si>
  <si>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</si>
  <si>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</si>
  <si>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</si>
  <si>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</si>
  <si>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</si>
  <si>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</si>
  <si>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</si>
  <si>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</si>
  <si>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</si>
  <si>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</si>
  <si>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</si>
  <si>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</si>
  <si>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</si>
  <si>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</si>
  <si>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</si>
  <si>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</si>
  <si>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</si>
  <si>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</si>
  <si>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</si>
  <si>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</si>
  <si>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</si>
  <si>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</si>
  <si>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</si>
  <si>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</si>
  <si>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</si>
  <si>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</si>
  <si>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</si>
  <si>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</si>
  <si>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</si>
  <si>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</si>
  <si>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</si>
  <si>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</si>
  <si>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</si>
  <si>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</si>
  <si>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</si>
  <si>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</si>
  <si>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</si>
  <si>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</si>
  <si>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</si>
  <si>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</si>
  <si>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</si>
  <si>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</si>
  <si>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</si>
  <si>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</si>
  <si>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</si>
  <si>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</si>
  <si>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</si>
  <si>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</si>
  <si>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</si>
  <si>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</si>
  <si>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</si>
  <si>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</si>
  <si>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</si>
  <si>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</si>
  <si>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</si>
  <si>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</si>
  <si>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</si>
  <si>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</si>
  <si>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</si>
  <si>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</si>
  <si>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</si>
  <si>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</si>
  <si>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</si>
  <si>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</si>
  <si>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</si>
  <si>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</si>
  <si>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</si>
  <si>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</si>
  <si>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</si>
  <si>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</si>
  <si>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</si>
  <si>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</si>
  <si>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</si>
  <si>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</si>
  <si>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</si>
  <si>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</si>
  <si>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</si>
  <si>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</si>
  <si>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</si>
  <si>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</si>
  <si>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</si>
  <si>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</si>
  <si>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</si>
  <si>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</si>
  <si>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</si>
  <si>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</si>
  <si>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</si>
  <si>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</si>
  <si>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</si>
  <si>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</si>
  <si>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</si>
  <si>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</si>
  <si>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</si>
  <si>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</si>
  <si>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</si>
  <si>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</si>
  <si>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</si>
  <si>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</si>
  <si>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</si>
  <si>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</si>
  <si>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</si>
  <si>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</si>
  <si>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</si>
  <si>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</si>
  <si>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</si>
  <si>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</si>
  <si>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</si>
  <si>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</si>
  <si>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</si>
  <si>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</si>
  <si>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</si>
  <si>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</si>
  <si>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</si>
  <si>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</si>
  <si>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</si>
  <si>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</si>
  <si>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</si>
  <si>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</si>
  <si>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</si>
  <si>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</si>
  <si>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</si>
  <si>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</si>
  <si>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</si>
  <si>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</si>
  <si>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</si>
  <si>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</si>
  <si>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</si>
  <si>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</si>
  <si>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</si>
  <si>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</si>
  <si>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</si>
  <si>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</si>
  <si>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</si>
  <si>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</si>
  <si>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</si>
  <si>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</si>
  <si>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</si>
  <si>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</si>
  <si>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</si>
  <si>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</si>
  <si>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</si>
  <si>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</si>
  <si>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</si>
  <si>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</si>
  <si>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</si>
  <si>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</si>
  <si>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</si>
  <si>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</si>
  <si>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</si>
  <si>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</si>
  <si>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</si>
  <si>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</si>
  <si>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</si>
  <si>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</si>
  <si>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</si>
  <si>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</si>
  <si>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</si>
  <si>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</si>
  <si>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</si>
  <si>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</si>
  <si>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</si>
  <si>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</si>
  <si>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</si>
  <si>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</si>
  <si>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</si>
  <si>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</si>
  <si>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</si>
  <si>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</si>
  <si>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</si>
  <si>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</si>
  <si>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</si>
  <si>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</si>
  <si>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</si>
  <si>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</si>
  <si>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</si>
  <si>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</si>
  <si>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</si>
  <si>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</si>
  <si>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</si>
  <si>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</si>
  <si>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</si>
  <si>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</si>
  <si>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</si>
  <si>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</si>
  <si>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</si>
  <si>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</si>
  <si>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</si>
  <si>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</si>
  <si>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</si>
  <si>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</si>
  <si>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</si>
  <si>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</si>
  <si>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</si>
  <si>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</si>
  <si>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</si>
  <si>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</si>
  <si>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</si>
  <si>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</si>
  <si>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</si>
  <si>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</si>
  <si>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</si>
  <si>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</si>
  <si>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</si>
  <si>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</si>
  <si>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</si>
  <si>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</si>
  <si>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</si>
  <si>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</si>
  <si>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</si>
  <si>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</si>
  <si>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</si>
  <si>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</si>
  <si>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</si>
  <si>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</si>
  <si>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</si>
  <si>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</si>
  <si>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</si>
  <si>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</si>
  <si>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</si>
  <si>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</si>
  <si>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</si>
  <si>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</si>
  <si>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</si>
  <si>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</si>
  <si>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</si>
  <si>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</si>
  <si>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</si>
  <si>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</si>
  <si>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</si>
  <si>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</si>
  <si>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</si>
  <si>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</si>
  <si>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</si>
  <si>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</si>
  <si>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</si>
  <si>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</si>
  <si>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</si>
  <si>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</si>
  <si>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</si>
  <si>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</si>
  <si>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</si>
  <si>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</si>
  <si>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</si>
  <si>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</si>
  <si>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</si>
  <si>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</si>
  <si>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</si>
  <si>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</si>
  <si>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</si>
  <si>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</si>
  <si>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</si>
  <si>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</si>
  <si>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</si>
  <si>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</si>
  <si>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</si>
  <si>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</si>
  <si>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</si>
  <si>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</si>
  <si>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</si>
  <si>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</si>
  <si>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</si>
  <si>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</si>
  <si>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</si>
  <si>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</si>
  <si>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</si>
  <si>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</si>
  <si>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</si>
  <si>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</si>
  <si>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</si>
  <si>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</si>
  <si>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</si>
  <si>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</si>
  <si>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</si>
  <si>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</si>
  <si>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</si>
  <si>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</si>
  <si>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</si>
  <si>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</si>
  <si>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</si>
  <si>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</si>
  <si>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</si>
  <si>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</si>
  <si>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</si>
  <si>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</si>
  <si>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</si>
  <si>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</si>
  <si>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</si>
  <si>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</si>
  <si>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</si>
  <si>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</si>
  <si>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</si>
  <si>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</si>
  <si>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</si>
  <si>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</si>
  <si>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</si>
  <si>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</si>
  <si>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</si>
  <si>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</si>
  <si>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</si>
  <si>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</si>
  <si>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</si>
  <si>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</si>
  <si>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</si>
  <si>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</si>
  <si>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</si>
  <si>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</si>
  <si>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</si>
  <si>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</si>
  <si>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</si>
  <si>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</si>
  <si>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</si>
  <si>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</si>
  <si>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</si>
  <si>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</si>
  <si>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</si>
  <si>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</si>
  <si>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</si>
  <si>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</si>
  <si>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</si>
  <si>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</si>
  <si>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</si>
  <si>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</si>
  <si>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</si>
  <si>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</si>
  <si>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</si>
  <si>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</si>
  <si>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</si>
  <si>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</si>
  <si>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</si>
  <si>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</si>
  <si>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</si>
  <si>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</si>
  <si>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</si>
  <si>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</si>
  <si>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</si>
  <si>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</si>
  <si>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</si>
  <si>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</si>
  <si>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</si>
  <si>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</si>
  <si>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</si>
  <si>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</si>
  <si>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</si>
  <si>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</si>
  <si>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</si>
  <si>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</si>
  <si>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</si>
  <si>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</si>
  <si>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</si>
  <si>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</si>
  <si>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</si>
  <si>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</si>
  <si>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</si>
  <si>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</si>
  <si>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</si>
  <si>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</si>
  <si>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</si>
  <si>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</si>
  <si>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</si>
  <si>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</si>
  <si>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</si>
  <si>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</si>
  <si>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</si>
  <si>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</si>
  <si>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</si>
  <si>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</si>
  <si>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</si>
  <si>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</si>
  <si>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</si>
  <si>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</si>
  <si>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</si>
  <si>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</si>
  <si>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</si>
  <si>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</si>
  <si>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</si>
  <si>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</si>
  <si>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</si>
  <si>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</si>
  <si>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</si>
  <si>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</si>
  <si>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</si>
  <si>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</si>
  <si>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</si>
  <si>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</si>
  <si>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</si>
  <si>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</si>
  <si>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</si>
  <si>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</si>
  <si>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</si>
  <si>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</si>
  <si>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</si>
  <si>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</si>
  <si>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</si>
  <si>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</si>
  <si>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</si>
  <si>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</si>
  <si>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</si>
  <si>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</si>
  <si>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</si>
  <si>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</si>
  <si>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</si>
  <si>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</si>
  <si>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</si>
  <si>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</si>
  <si>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</si>
  <si>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</si>
  <si>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</si>
  <si>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</si>
  <si>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</si>
  <si>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</si>
  <si>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</si>
  <si>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</si>
  <si>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</si>
  <si>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</si>
  <si>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</si>
  <si>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</si>
  <si>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</si>
  <si>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</si>
  <si>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</si>
  <si>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</si>
  <si>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</si>
  <si>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</si>
  <si>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</si>
  <si>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</si>
  <si>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</si>
  <si>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</si>
  <si>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</si>
  <si>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</si>
  <si>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</si>
  <si>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</si>
  <si>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</si>
  <si>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</si>
  <si>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</si>
  <si>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</si>
  <si>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</si>
  <si>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</si>
  <si>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</si>
  <si>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</si>
  <si>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</si>
  <si>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</si>
  <si>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</si>
  <si>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</si>
  <si>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</si>
  <si>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</si>
  <si>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</si>
  <si>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</si>
  <si>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</si>
  <si>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</si>
  <si>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</si>
  <si>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</si>
  <si>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</si>
  <si>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</si>
  <si>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</si>
  <si>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</si>
  <si>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</si>
  <si>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</si>
  <si>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</si>
  <si>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</si>
  <si>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</si>
  <si>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</si>
  <si>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</si>
  <si>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</si>
  <si>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</si>
  <si>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</si>
  <si>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</si>
  <si>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</si>
  <si>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</si>
  <si>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</si>
  <si>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</si>
  <si>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</si>
  <si>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</si>
  <si>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</si>
  <si>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</si>
  <si>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</si>
  <si>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</si>
  <si>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</si>
  <si>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</si>
  <si>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</si>
  <si>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</si>
  <si>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</si>
  <si>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</si>
  <si>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</si>
  <si>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</si>
  <si>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</si>
  <si>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</si>
  <si>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</si>
  <si>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</si>
  <si>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</si>
  <si>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</si>
  <si>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</si>
  <si>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</si>
  <si>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</si>
  <si>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</si>
  <si>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</si>
  <si>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</si>
  <si>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</si>
  <si>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</si>
  <si>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</si>
  <si>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</si>
  <si>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</si>
  <si>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</si>
  <si>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</si>
  <si>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</si>
  <si>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</si>
  <si>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</si>
  <si>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</si>
  <si>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</si>
  <si>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</si>
  <si>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</si>
  <si>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</si>
  <si>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</si>
  <si>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</si>
  <si>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</si>
  <si>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</si>
  <si>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</si>
  <si>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</si>
  <si>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</si>
  <si>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</si>
  <si>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</si>
  <si>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</si>
  <si>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</si>
  <si>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</si>
  <si>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</si>
  <si>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</si>
  <si>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</si>
  <si>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</si>
  <si>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</si>
  <si>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</si>
  <si>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</si>
  <si>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</si>
  <si>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</si>
  <si>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</si>
  <si>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</si>
  <si>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</si>
  <si>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</si>
  <si>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</si>
  <si>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</si>
  <si>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</si>
  <si>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</si>
  <si>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</si>
  <si>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</si>
  <si>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</si>
  <si>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</si>
  <si>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</si>
  <si>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</si>
  <si>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</si>
  <si>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</si>
  <si>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</si>
  <si>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</si>
  <si>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</si>
  <si>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</si>
  <si>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</si>
  <si>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</si>
  <si>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</si>
  <si>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</si>
  <si>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</si>
  <si>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</si>
  <si>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</si>
  <si>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</si>
  <si>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</si>
  <si>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</si>
  <si>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</si>
  <si>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</si>
  <si>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</si>
  <si>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</si>
  <si>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</si>
  <si>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</si>
  <si>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</si>
  <si>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</si>
  <si>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</si>
  <si>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</si>
  <si>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</si>
  <si>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</si>
  <si>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</si>
  <si>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</si>
  <si>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</si>
  <si>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</si>
  <si>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</si>
  <si>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</si>
  <si>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</si>
  <si>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</si>
  <si>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</si>
  <si>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</si>
  <si>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</si>
  <si>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</si>
  <si>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</si>
  <si>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</si>
  <si>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</si>
  <si>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</si>
  <si>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</si>
  <si>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</si>
  <si>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</si>
  <si>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</si>
  <si>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</si>
  <si>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</si>
  <si>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</si>
  <si>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</si>
  <si>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</si>
  <si>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</si>
  <si>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</si>
  <si>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</si>
  <si>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</si>
  <si>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</si>
  <si>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</si>
  <si>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</si>
  <si>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</si>
  <si>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</si>
  <si>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</si>
  <si>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</si>
  <si>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</si>
  <si>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</si>
  <si>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</si>
  <si>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</si>
  <si>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</si>
  <si>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</si>
  <si>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</si>
  <si>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</si>
  <si>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</si>
  <si>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</si>
  <si>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</si>
  <si>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</si>
  <si>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</si>
  <si>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</si>
  <si>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</si>
  <si>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</si>
  <si>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</si>
  <si>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</si>
  <si>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</si>
  <si>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</si>
  <si>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</si>
  <si>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</si>
  <si>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</si>
  <si>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</si>
  <si>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</si>
  <si>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</si>
  <si>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</si>
  <si>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</si>
  <si>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</si>
  <si>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</si>
  <si>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</si>
  <si>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</si>
  <si>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</si>
  <si>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</si>
  <si>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</si>
  <si>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</si>
  <si>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</si>
  <si>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</si>
  <si>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</si>
  <si>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</si>
  <si>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</si>
  <si>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</si>
  <si>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</si>
  <si>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</si>
  <si>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</si>
  <si>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</si>
  <si>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</si>
  <si>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</si>
  <si>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</si>
  <si>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</si>
  <si>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</si>
  <si>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</si>
  <si>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</si>
  <si>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</si>
  <si>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</si>
  <si>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</si>
  <si>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</si>
  <si>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</si>
  <si>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</si>
  <si>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</si>
  <si>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</si>
  <si>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</si>
  <si>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</si>
  <si>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</si>
  <si>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</si>
  <si>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</si>
  <si>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</si>
  <si>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</si>
  <si>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</si>
  <si>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</si>
  <si>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</si>
  <si>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</si>
  <si>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</si>
  <si>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</si>
  <si>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</si>
  <si>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</si>
  <si>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</si>
  <si>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</si>
  <si>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</si>
  <si>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</si>
  <si>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</si>
  <si>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</si>
  <si>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</si>
  <si>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</si>
  <si>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</si>
  <si>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</si>
  <si>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</si>
  <si>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</si>
  <si>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</si>
  <si>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</si>
  <si>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</si>
  <si>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</si>
  <si>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</si>
  <si>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</si>
  <si>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</si>
  <si>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</si>
  <si>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</si>
  <si>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</si>
  <si>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</si>
  <si>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</si>
  <si>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</si>
  <si>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</si>
  <si>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</si>
  <si>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</si>
  <si>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</si>
  <si>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</si>
  <si>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</si>
  <si>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</si>
  <si>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</si>
  <si>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</si>
  <si>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</si>
  <si>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</si>
  <si>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</si>
  <si>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</si>
  <si>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</si>
  <si>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</si>
  <si>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</si>
  <si>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</si>
  <si>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</si>
  <si>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</si>
  <si>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</si>
  <si>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</si>
  <si>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</si>
  <si>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</si>
  <si>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</si>
  <si>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</si>
  <si>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</si>
  <si>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</si>
  <si>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</si>
  <si>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</si>
  <si>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</si>
  <si>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</si>
  <si>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</si>
  <si>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</si>
  <si>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</si>
  <si>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</si>
  <si>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</si>
  <si>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</si>
  <si>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</si>
  <si>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</si>
  <si>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</si>
  <si>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</si>
  <si>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</si>
  <si>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</si>
  <si>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</si>
  <si>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</si>
  <si>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</si>
  <si>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</si>
  <si>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</si>
  <si>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</si>
  <si>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</si>
  <si>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</si>
  <si>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</si>
  <si>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</si>
  <si>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</si>
  <si>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</si>
  <si>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</si>
  <si>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</si>
  <si>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</si>
  <si>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</si>
  <si>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</si>
  <si>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</si>
  <si>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</si>
  <si>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</si>
  <si>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</si>
  <si>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</si>
  <si>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</si>
  <si>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</si>
  <si>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</si>
  <si>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</si>
  <si>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</si>
  <si>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</si>
  <si>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</si>
  <si>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</si>
  <si>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</si>
  <si>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</si>
  <si>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</si>
  <si>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</si>
  <si>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</si>
  <si>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</si>
  <si>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</si>
  <si>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</si>
  <si>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</si>
  <si>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</si>
  <si>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</si>
  <si>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</si>
  <si>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</si>
  <si>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</si>
  <si>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</si>
  <si>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</si>
  <si>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</si>
  <si>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</si>
  <si>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</si>
  <si>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</si>
  <si>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</si>
  <si>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</si>
  <si>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</si>
  <si>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</si>
  <si>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</si>
  <si>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</si>
  <si>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</si>
  <si>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</si>
  <si>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</si>
  <si>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</si>
  <si>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</si>
  <si>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</si>
  <si>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</si>
  <si>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</si>
  <si>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</si>
  <si>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</si>
  <si>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</si>
  <si>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</si>
  <si>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</si>
  <si>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</si>
  <si>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</si>
  <si>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</si>
  <si>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</si>
  <si>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</si>
  <si>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</si>
  <si>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</si>
  <si>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</si>
  <si>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</si>
  <si>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</si>
  <si>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</si>
  <si>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</si>
  <si>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</si>
  <si>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</si>
  <si>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</si>
  <si>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</si>
  <si>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</si>
  <si>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</si>
  <si>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</si>
  <si>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</si>
  <si>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</si>
  <si>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</si>
  <si>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</si>
  <si>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</si>
  <si>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</si>
  <si>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</si>
  <si>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</si>
  <si>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</si>
  <si>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</si>
  <si>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</si>
  <si>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</si>
  <si>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</si>
  <si>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</si>
  <si>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</si>
  <si>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</si>
  <si>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</si>
  <si>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</si>
  <si>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</si>
  <si>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</si>
  <si>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</si>
  <si>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</si>
  <si>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</si>
  <si>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</si>
  <si>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</si>
  <si>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</si>
  <si>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</si>
  <si>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</si>
  <si>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</si>
  <si>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</si>
  <si>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</si>
  <si>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</si>
  <si>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</si>
  <si>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</si>
  <si>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</si>
  <si>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</si>
  <si>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</si>
  <si>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</si>
  <si>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</si>
  <si>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</si>
  <si>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</si>
  <si>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</si>
  <si>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</si>
  <si>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</si>
  <si>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</si>
  <si>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</si>
  <si>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</si>
  <si>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</si>
  <si>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</si>
  <si>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</si>
  <si>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</si>
  <si>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</si>
  <si>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</si>
  <si>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</si>
  <si>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</si>
  <si>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</si>
  <si>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</si>
  <si>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</si>
  <si>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</si>
  <si>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</si>
  <si>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</si>
  <si>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</si>
  <si>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</si>
  <si>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</si>
  <si>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</si>
  <si>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</si>
  <si>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</si>
  <si>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</si>
  <si>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</si>
  <si>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</si>
  <si>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</si>
  <si>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</si>
  <si>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</si>
  <si>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</si>
  <si>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</si>
  <si>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</si>
  <si>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</si>
  <si>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</si>
  <si>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</si>
  <si>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</si>
  <si>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</si>
  <si>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</si>
  <si>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</si>
  <si>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</si>
  <si>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</si>
  <si>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</si>
  <si>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</si>
  <si>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</si>
  <si>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</si>
  <si>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</si>
  <si>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</si>
  <si>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</si>
  <si>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</si>
  <si>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</si>
  <si>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</si>
  <si>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</si>
  <si>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</si>
  <si>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</si>
  <si>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</si>
  <si>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</si>
  <si>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</si>
  <si>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</si>
  <si>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</si>
  <si>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</si>
  <si>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</si>
  <si>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</si>
  <si>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</si>
  <si>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</si>
  <si>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</si>
  <si>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</si>
  <si>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</si>
  <si>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</si>
  <si>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</si>
  <si>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</si>
  <si>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</si>
  <si>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</si>
  <si>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</si>
  <si>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</si>
  <si>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</si>
  <si>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</si>
  <si>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</si>
  <si>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</si>
  <si>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</si>
  <si>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</si>
  <si>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</si>
  <si>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</si>
  <si>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</si>
  <si>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</si>
  <si>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</si>
  <si>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</si>
  <si>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</si>
  <si>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</si>
  <si>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</si>
  <si>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</si>
  <si>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</si>
  <si>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</si>
  <si>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</si>
  <si>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</si>
  <si>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</si>
  <si>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</si>
  <si>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</si>
  <si>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</si>
  <si>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</si>
  <si>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</si>
  <si>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</si>
  <si>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</si>
  <si>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</si>
  <si>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</si>
  <si>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</si>
  <si>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</si>
  <si>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</si>
  <si>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</si>
  <si>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</si>
  <si>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</si>
  <si>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</si>
  <si>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</si>
  <si>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</si>
  <si>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</si>
  <si>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</si>
  <si>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</si>
  <si>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</si>
  <si>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</si>
  <si>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</si>
  <si>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</si>
  <si>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</si>
  <si>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</si>
  <si>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</si>
  <si>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</si>
  <si>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</si>
  <si>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</si>
  <si>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</si>
  <si>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</si>
  <si>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</si>
  <si>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</si>
  <si>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</si>
  <si>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</si>
  <si>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</si>
  <si>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</si>
  <si>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</si>
  <si>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</si>
  <si>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</si>
  <si>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</si>
  <si>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</si>
  <si>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</si>
  <si>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</si>
  <si>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</si>
  <si>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</si>
  <si>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</si>
  <si>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</si>
  <si>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</si>
  <si>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</si>
  <si>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</si>
  <si>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</si>
  <si>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</si>
  <si>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</si>
  <si>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</si>
  <si>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</si>
  <si>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</si>
  <si>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</si>
  <si>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</si>
  <si>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</si>
  <si>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</si>
  <si>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</si>
  <si>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</si>
  <si>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</si>
  <si>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</si>
  <si>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</si>
  <si>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</si>
  <si>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</si>
  <si>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</si>
  <si>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</si>
  <si>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</si>
  <si>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</si>
  <si>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</si>
  <si>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</si>
  <si>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</si>
  <si>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</si>
  <si>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</si>
  <si>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</si>
  <si>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</si>
  <si>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</si>
  <si>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</si>
  <si>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</si>
  <si>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</si>
  <si>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</si>
  <si>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</si>
  <si>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</si>
  <si>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</si>
  <si>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</si>
  <si>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</si>
  <si>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</si>
  <si>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</si>
  <si>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</si>
  <si>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</si>
  <si>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</si>
  <si>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</si>
  <si>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</si>
  <si>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</si>
  <si>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</si>
  <si>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</si>
  <si>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</si>
  <si>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</si>
  <si>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</si>
  <si>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</si>
  <si>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</si>
  <si>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</si>
  <si>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</si>
  <si>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</si>
  <si>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</si>
  <si>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</si>
  <si>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</si>
  <si>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</si>
  <si>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</si>
  <si>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</si>
  <si>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</si>
  <si>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</si>
  <si>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</si>
  <si>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</si>
  <si>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</si>
  <si>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</si>
  <si>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</si>
  <si>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</si>
  <si>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</si>
  <si>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</si>
  <si>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</si>
  <si>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</si>
  <si>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</si>
  <si>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</si>
  <si>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</si>
  <si>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</si>
  <si>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</si>
  <si>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</si>
  <si>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</si>
  <si>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</si>
  <si>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</si>
  <si>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</si>
  <si>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</si>
  <si>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</si>
  <si>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</si>
  <si>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</si>
  <si>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</si>
  <si>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</si>
  <si>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</si>
  <si>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</si>
  <si>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</si>
  <si>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</si>
  <si>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</si>
  <si>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</si>
  <si>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</si>
  <si>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</si>
  <si>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</si>
  <si>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</si>
  <si>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</si>
  <si>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</si>
  <si>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</si>
  <si>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</si>
  <si>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</si>
  <si>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</si>
  <si>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</si>
  <si>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</si>
  <si>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</si>
  <si>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</si>
  <si>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</si>
  <si>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</si>
  <si>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</si>
  <si>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</si>
  <si>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</si>
  <si>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</si>
  <si>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</si>
  <si>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</si>
  <si>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</si>
  <si>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</si>
  <si>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</si>
  <si>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</si>
  <si>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</si>
  <si>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</si>
  <si>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</si>
  <si>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</si>
  <si>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</si>
  <si>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</si>
  <si>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</si>
  <si>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</si>
  <si>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</si>
  <si>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</si>
  <si>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</si>
  <si>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</si>
  <si>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</si>
  <si>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</si>
  <si>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</si>
  <si>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</si>
  <si>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</si>
  <si>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</si>
  <si>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</si>
  <si>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</si>
  <si>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</si>
  <si>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</si>
  <si>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</si>
  <si>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</si>
  <si>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</si>
  <si>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</si>
  <si>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</si>
  <si>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</si>
  <si>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</si>
  <si>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</si>
  <si>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</si>
  <si>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</si>
  <si>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</si>
  <si>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</si>
  <si>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</si>
  <si>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</si>
  <si>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</si>
  <si>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</si>
  <si>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</si>
  <si>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</si>
  <si>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</si>
  <si>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</si>
  <si>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</si>
  <si>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</si>
  <si>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</si>
  <si>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</si>
  <si>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</si>
  <si>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</si>
  <si>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</si>
  <si>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</si>
  <si>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</si>
  <si>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</si>
  <si>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</si>
  <si>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</si>
  <si>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</si>
  <si>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</si>
  <si>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</si>
  <si>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</si>
  <si>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</si>
  <si>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</si>
  <si>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</si>
  <si>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</si>
  <si>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</si>
  <si>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</si>
  <si>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</si>
  <si>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</si>
  <si>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</si>
  <si>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</si>
  <si>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</si>
  <si>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</si>
  <si>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</si>
  <si>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</si>
  <si>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</si>
  <si>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</si>
  <si>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</si>
  <si>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</si>
  <si>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</si>
  <si>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</si>
  <si>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</si>
  <si>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</si>
  <si>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</si>
  <si>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</si>
  <si>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</si>
  <si>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</si>
  <si>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</si>
  <si>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</si>
  <si>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</si>
  <si>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</si>
  <si>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</si>
  <si>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</si>
  <si>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</si>
  <si>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</si>
  <si>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</si>
  <si>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</si>
  <si>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</si>
  <si>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</si>
  <si>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</si>
  <si>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</si>
  <si>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</si>
  <si>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</si>
  <si>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</si>
  <si>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</si>
  <si>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</si>
  <si>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</si>
  <si>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</si>
  <si>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</si>
  <si>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</si>
  <si>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</si>
  <si>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</si>
  <si>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</si>
  <si>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</si>
  <si>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</si>
  <si>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</si>
  <si>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</si>
  <si>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</si>
  <si>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</si>
  <si>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</si>
  <si>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</si>
  <si>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</si>
  <si>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</si>
  <si>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</si>
  <si>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</si>
  <si>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</si>
  <si>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</si>
  <si>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</si>
  <si>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</si>
  <si>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</si>
  <si>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</si>
  <si>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</si>
  <si>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</si>
  <si>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</si>
  <si>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</si>
  <si>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</si>
  <si>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</si>
  <si>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</si>
  <si>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</si>
  <si>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</si>
  <si>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</si>
  <si>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</si>
  <si>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</si>
  <si>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</si>
  <si>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</si>
  <si>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</si>
  <si>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</si>
  <si>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</si>
  <si>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</si>
  <si>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</si>
  <si>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</si>
  <si>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</si>
  <si>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</si>
  <si>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</si>
  <si>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</si>
  <si>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</si>
  <si>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</si>
  <si>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</si>
  <si>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</si>
  <si>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</si>
  <si>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</si>
  <si>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</si>
  <si>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</si>
  <si>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</si>
  <si>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</si>
  <si>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</si>
  <si>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</si>
  <si>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</si>
  <si>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</si>
  <si>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</si>
  <si>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</si>
  <si>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</si>
  <si>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</si>
  <si>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</si>
  <si>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</si>
  <si>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</si>
  <si>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</si>
  <si>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</si>
  <si>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</si>
  <si>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</si>
  <si>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</si>
  <si>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</si>
  <si>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</si>
  <si>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</si>
  <si>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</si>
  <si>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</si>
  <si>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</si>
  <si>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</si>
  <si>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</si>
  <si>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</si>
  <si>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</si>
  <si>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</si>
  <si>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</si>
  <si>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</si>
  <si>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</si>
  <si>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</si>
  <si>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</si>
  <si>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</si>
  <si>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</si>
  <si>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</si>
  <si>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</si>
  <si>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</si>
  <si>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</si>
  <si>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</si>
  <si>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</si>
  <si>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</si>
  <si>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</si>
  <si>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</si>
  <si>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</si>
  <si>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</si>
  <si>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</si>
  <si>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</si>
  <si>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</si>
  <si>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</si>
  <si>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</si>
  <si>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</si>
  <si>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</si>
  <si>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</si>
  <si>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</si>
  <si>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</si>
  <si>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</si>
  <si>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</si>
  <si>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</si>
  <si>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</si>
  <si>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</si>
  <si>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</si>
  <si>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</si>
  <si>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</si>
  <si>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</si>
  <si>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</si>
  <si>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</si>
  <si>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</si>
  <si>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</si>
  <si>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</si>
  <si>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</si>
  <si>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</si>
  <si>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</si>
  <si>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</si>
  <si>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</si>
  <si>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</si>
  <si>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</si>
  <si>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</si>
  <si>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</si>
  <si>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</si>
  <si>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</si>
  <si>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</si>
  <si>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</si>
  <si>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</si>
  <si>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</si>
  <si>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</si>
  <si>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</si>
  <si>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</si>
  <si>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</si>
  <si>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</si>
  <si>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</si>
  <si>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</si>
  <si>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</si>
  <si>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</si>
  <si>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</si>
  <si>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</si>
  <si>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</si>
  <si>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</si>
  <si>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</si>
  <si>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</si>
  <si>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</si>
  <si>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</si>
  <si>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</si>
  <si>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</si>
  <si>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</si>
  <si>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</si>
  <si>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</si>
  <si>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</si>
  <si>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</si>
  <si>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</si>
  <si>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</si>
  <si>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</si>
  <si>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</si>
  <si>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</si>
  <si>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</si>
  <si>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</si>
  <si>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</si>
  <si>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</si>
  <si>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</si>
  <si>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</si>
  <si>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</si>
  <si>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</si>
  <si>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</si>
  <si>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</si>
  <si>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</si>
  <si>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</si>
  <si>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</si>
  <si>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</si>
  <si>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</si>
  <si>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</si>
  <si>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</si>
  <si>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</si>
  <si>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</si>
  <si>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</si>
  <si>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</si>
  <si>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</si>
  <si>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</si>
  <si>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</si>
  <si>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</si>
  <si>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</si>
  <si>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</si>
  <si>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</si>
  <si>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</si>
  <si>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</si>
  <si>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</si>
  <si>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</si>
  <si>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</si>
  <si>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</si>
  <si>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</si>
  <si>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</si>
  <si>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</si>
  <si>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</si>
  <si>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</si>
  <si>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</si>
  <si>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</si>
  <si>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</si>
  <si>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</si>
  <si>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</si>
  <si>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</si>
  <si>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</si>
  <si>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</si>
  <si>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</si>
  <si>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</si>
  <si>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</si>
  <si>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</si>
  <si>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</si>
  <si>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</si>
  <si>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</si>
  <si>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</si>
  <si>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</si>
  <si>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</si>
  <si>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</si>
  <si>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</si>
  <si>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</si>
  <si>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</si>
  <si>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</si>
  <si>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</si>
  <si>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</si>
  <si>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</si>
  <si>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</si>
  <si>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</si>
  <si>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</si>
  <si>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</si>
  <si>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</si>
  <si>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</si>
  <si>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</si>
  <si>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</si>
  <si>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</si>
  <si>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</si>
  <si>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</si>
  <si>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</si>
  <si>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</si>
  <si>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</si>
  <si>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</si>
  <si>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</si>
  <si>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</si>
  <si>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</si>
  <si>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</si>
  <si>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</si>
  <si>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</si>
  <si>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</si>
  <si>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</si>
  <si>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</si>
  <si>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</si>
  <si>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</si>
  <si>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</si>
  <si>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</si>
  <si>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</si>
  <si>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</si>
  <si>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</si>
  <si>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</si>
  <si>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</si>
  <si>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</si>
  <si>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</si>
  <si>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</si>
  <si>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</si>
  <si>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</si>
  <si>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</si>
  <si>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</si>
  <si>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</si>
  <si>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</si>
  <si>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</si>
  <si>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</si>
  <si>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</si>
  <si>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</si>
  <si>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</si>
  <si>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</si>
  <si>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</si>
  <si>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</si>
  <si>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</si>
  <si>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</si>
  <si>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</si>
  <si>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</si>
  <si>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</si>
  <si>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</si>
  <si>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</si>
  <si>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</si>
  <si>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</si>
  <si>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</si>
  <si>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</si>
  <si>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</si>
  <si>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</si>
  <si>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</si>
  <si>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</si>
  <si>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</si>
  <si>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</si>
  <si>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</si>
  <si>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</si>
  <si>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</si>
  <si>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</si>
  <si>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</si>
  <si>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</si>
  <si>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</si>
  <si>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</si>
  <si>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</si>
  <si>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</si>
  <si>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</si>
  <si>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</si>
  <si>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</si>
  <si>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</si>
  <si>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</si>
  <si>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</si>
  <si>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</si>
  <si>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</si>
  <si>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</si>
  <si>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</si>
  <si>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</si>
  <si>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</si>
  <si>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</si>
  <si>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</si>
  <si>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</si>
  <si>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</si>
  <si>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</si>
  <si>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</si>
  <si>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</si>
  <si>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</si>
  <si>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</si>
  <si>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</si>
  <si>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</si>
  <si>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</si>
  <si>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</si>
  <si>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</si>
  <si>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</si>
  <si>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</si>
  <si>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</si>
  <si>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</si>
  <si>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</si>
  <si>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</si>
  <si>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</si>
  <si>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</si>
  <si>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</si>
  <si>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</si>
  <si>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</si>
  <si>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</si>
  <si>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</si>
  <si>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</si>
  <si>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</si>
  <si>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</si>
  <si>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</si>
  <si>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</si>
  <si>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</si>
  <si>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</si>
  <si>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</si>
  <si>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</si>
  <si>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</si>
  <si>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</si>
  <si>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</si>
  <si>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</si>
  <si>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</si>
  <si>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</si>
  <si>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</si>
  <si>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</si>
  <si>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</si>
  <si>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</si>
  <si>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</si>
  <si>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</si>
  <si>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</si>
  <si>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</si>
  <si>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</si>
  <si>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</si>
  <si>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</si>
  <si>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</si>
  <si>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</si>
  <si>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</si>
  <si>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</si>
  <si>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</si>
  <si>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</si>
  <si>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</si>
  <si>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</si>
  <si>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</si>
  <si>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</si>
  <si>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</si>
  <si>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</si>
  <si>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</si>
  <si>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</si>
  <si>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</si>
  <si>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</si>
  <si>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</si>
  <si>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</si>
  <si>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</si>
  <si>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</si>
  <si>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</si>
  <si>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</si>
  <si>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</si>
  <si>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</si>
  <si>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</si>
  <si>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</si>
  <si>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</si>
  <si>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</si>
  <si>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</si>
  <si>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</si>
  <si>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</si>
  <si>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</si>
  <si>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</si>
  <si>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</si>
  <si>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</si>
  <si>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</si>
  <si>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</si>
  <si>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</si>
  <si>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</si>
  <si>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</si>
  <si>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</si>
  <si>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</si>
  <si>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</si>
  <si>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</si>
  <si>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</si>
  <si>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</si>
  <si>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</si>
  <si>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</si>
  <si>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</si>
  <si>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</si>
  <si>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</si>
  <si>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</si>
  <si>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</si>
  <si>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</si>
  <si>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</si>
  <si>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</si>
  <si>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</si>
  <si>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</si>
  <si>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</si>
  <si>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</si>
  <si>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</si>
  <si>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</si>
  <si>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</si>
  <si>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</si>
  <si>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</si>
  <si>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</si>
  <si>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</si>
  <si>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</si>
  <si>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</si>
  <si>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</si>
  <si>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</si>
  <si>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</si>
  <si>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</si>
  <si>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</si>
  <si>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</si>
  <si>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</si>
  <si>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</si>
  <si>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</si>
  <si>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</si>
  <si>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</si>
  <si>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</si>
  <si>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</si>
  <si>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</si>
  <si>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</si>
  <si>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</si>
  <si>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</si>
  <si>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</si>
  <si>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</si>
  <si>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</si>
  <si>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</si>
  <si>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</si>
  <si>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</si>
  <si>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</si>
  <si>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</si>
  <si>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</si>
  <si>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</si>
  <si>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</si>
  <si>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</si>
  <si>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</si>
  <si>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</si>
  <si>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</si>
  <si>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</si>
  <si>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</si>
  <si>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</si>
  <si>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</si>
  <si>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</si>
  <si>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</si>
  <si>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</si>
  <si>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</si>
  <si>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</si>
  <si>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</si>
  <si>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</si>
  <si>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</si>
  <si>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</si>
  <si>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</si>
  <si>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</si>
  <si>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</si>
  <si>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</si>
  <si>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</si>
  <si>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</si>
  <si>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</si>
  <si>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</si>
  <si>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</si>
  <si>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</si>
  <si>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</si>
  <si>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</si>
  <si>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</si>
  <si>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</si>
  <si>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</si>
  <si>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</si>
  <si>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</si>
  <si>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</si>
  <si>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</si>
  <si>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</si>
  <si>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</si>
  <si>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</si>
  <si>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</si>
  <si>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</si>
  <si>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</si>
  <si>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</si>
  <si>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</si>
  <si>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</si>
  <si>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</si>
  <si>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</si>
  <si>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</si>
  <si>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</si>
  <si>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</si>
  <si>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</si>
  <si>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</si>
  <si>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</si>
  <si>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</si>
  <si>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</si>
  <si>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</si>
  <si>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</si>
  <si>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</si>
  <si>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</si>
  <si>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</si>
  <si>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</si>
  <si>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</si>
  <si>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</si>
  <si>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</si>
  <si>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</si>
  <si>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</si>
  <si>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</si>
  <si>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</si>
  <si>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</si>
  <si>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</si>
  <si>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</si>
  <si>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</si>
  <si>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</si>
  <si>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</si>
  <si>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</si>
  <si>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</si>
  <si>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</si>
  <si>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</si>
  <si>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</si>
  <si>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</si>
  <si>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</si>
  <si>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</si>
  <si>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</si>
  <si>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</si>
  <si>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</si>
  <si>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</si>
  <si>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</si>
  <si>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</si>
  <si>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</si>
  <si>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</si>
  <si>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</si>
  <si>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</si>
  <si>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</si>
  <si>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</si>
  <si>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</si>
  <si>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</si>
  <si>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</si>
  <si>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</si>
  <si>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</si>
  <si>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</si>
  <si>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</si>
  <si>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</si>
  <si>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</si>
  <si>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</si>
  <si>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</si>
  <si>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</si>
  <si>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</si>
  <si>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</si>
  <si>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</si>
  <si>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</si>
  <si>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</si>
  <si>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</si>
  <si>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</si>
  <si>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</si>
  <si>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</si>
  <si>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</si>
  <si>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</si>
  <si>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</si>
  <si>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</si>
  <si>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</si>
  <si>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</si>
  <si>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</si>
  <si>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</si>
  <si>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</si>
  <si>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</si>
  <si>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</si>
  <si>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</si>
  <si>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</si>
  <si>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</si>
  <si>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</si>
  <si>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</si>
  <si>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</si>
  <si>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</si>
  <si>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</si>
  <si>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</si>
  <si>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</si>
  <si>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</si>
  <si>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</si>
  <si>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</si>
  <si>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</si>
  <si>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</si>
  <si>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</si>
  <si>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</si>
  <si>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</si>
  <si>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</si>
  <si>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</si>
  <si>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</si>
  <si>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</si>
  <si>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</si>
  <si>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</si>
  <si>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</si>
  <si>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</si>
  <si>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</si>
  <si>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</si>
  <si>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</si>
  <si>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</si>
  <si>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</si>
  <si>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</si>
  <si>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</si>
  <si>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</si>
  <si>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</si>
  <si>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</si>
  <si>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</si>
  <si>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</si>
  <si>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</si>
  <si>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</si>
  <si>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</si>
  <si>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</si>
  <si>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</si>
  <si>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</si>
  <si>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</si>
  <si>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</si>
  <si>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</si>
  <si>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</si>
  <si>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</si>
  <si>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</si>
  <si>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</si>
  <si>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</si>
  <si>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</si>
  <si>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</si>
  <si>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</si>
  <si>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</si>
  <si>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</si>
  <si>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</si>
  <si>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</si>
  <si>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</si>
  <si>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</si>
  <si>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</si>
  <si>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</si>
  <si>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</si>
  <si>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</si>
  <si>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</si>
  <si>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</si>
  <si>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</si>
  <si>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</si>
  <si>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</si>
  <si>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</si>
  <si>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</si>
  <si>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</si>
  <si>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</si>
  <si>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</si>
  <si>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</si>
  <si>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</si>
  <si>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</si>
  <si>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</si>
  <si>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</si>
  <si>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</si>
  <si>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</si>
  <si>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</si>
  <si>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</si>
  <si>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</si>
  <si>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</si>
  <si>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</si>
  <si>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</si>
  <si>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</si>
  <si>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</si>
  <si>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</si>
  <si>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</si>
  <si>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</si>
  <si>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</si>
  <si>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</si>
  <si>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</si>
  <si>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</si>
  <si>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</si>
  <si>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</si>
  <si>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</si>
  <si>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</si>
  <si>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</si>
  <si>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</si>
  <si>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</si>
  <si>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</si>
  <si>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</si>
  <si>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</si>
  <si>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</si>
  <si>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</si>
  <si>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</si>
  <si>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</si>
  <si>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</si>
  <si>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</si>
  <si>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</si>
  <si>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</si>
  <si>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</si>
  <si>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</si>
  <si>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</si>
  <si>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</si>
  <si>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</si>
  <si>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</si>
  <si>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</si>
  <si>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</si>
  <si>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</si>
  <si>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</si>
  <si>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</si>
  <si>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</si>
  <si>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</si>
  <si>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</si>
  <si>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</si>
  <si>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</si>
  <si>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</si>
  <si>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</si>
  <si>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</si>
  <si>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</si>
  <si>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</si>
  <si>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</si>
  <si>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</si>
  <si>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</si>
  <si>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</si>
  <si>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</si>
  <si>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</si>
  <si>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</si>
  <si>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</si>
  <si>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</si>
  <si>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</si>
  <si>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</si>
  <si>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</si>
  <si>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</si>
  <si>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</si>
  <si>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</si>
  <si>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</si>
  <si>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</si>
  <si>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</si>
  <si>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</si>
  <si>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</si>
  <si>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</si>
  <si>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</si>
  <si>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</si>
  <si>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</si>
  <si>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</si>
  <si>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</si>
  <si>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</si>
  <si>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</si>
  <si>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</si>
  <si>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</si>
  <si>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</si>
  <si>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</si>
  <si>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</si>
  <si>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</si>
  <si>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</si>
  <si>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</si>
  <si>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</si>
  <si>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</si>
  <si>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</si>
  <si>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</si>
  <si>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</si>
  <si>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</si>
  <si>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</si>
  <si>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</si>
  <si>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</si>
  <si>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</si>
  <si>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</si>
  <si>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</si>
  <si>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</si>
  <si>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</si>
  <si>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</si>
  <si>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</si>
  <si>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</si>
  <si>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</si>
  <si>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</si>
  <si>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</si>
  <si>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</si>
  <si>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</si>
  <si>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</si>
  <si>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</si>
  <si>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</si>
  <si>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</si>
  <si>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</si>
  <si>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</si>
  <si>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</si>
  <si>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</si>
  <si>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</si>
  <si>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</si>
  <si>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</si>
  <si>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</si>
  <si>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</si>
  <si>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</si>
  <si>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</si>
  <si>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</si>
  <si>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</si>
  <si>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</si>
  <si>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</si>
  <si>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</si>
  <si>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</si>
  <si>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</si>
  <si>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</si>
  <si>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</si>
  <si>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</si>
  <si>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</si>
  <si>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</si>
  <si>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</si>
  <si>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</si>
  <si>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</si>
  <si>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</si>
  <si>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</si>
  <si>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</si>
  <si>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</si>
  <si>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</si>
  <si>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</si>
  <si>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</si>
  <si>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</si>
  <si>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</si>
  <si>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</si>
  <si>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</si>
  <si>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</si>
  <si>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</si>
  <si>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</si>
  <si>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</si>
  <si>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</si>
  <si>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</si>
  <si>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</si>
  <si>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</si>
  <si>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</si>
  <si>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</si>
  <si>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</si>
  <si>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</si>
  <si>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</si>
  <si>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</si>
  <si>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</si>
  <si>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</si>
  <si>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</si>
  <si>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</si>
  <si>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</si>
  <si>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</si>
  <si>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</si>
  <si>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</si>
  <si>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</si>
  <si>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</si>
  <si>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</si>
  <si>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</si>
  <si>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</si>
  <si>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</si>
  <si>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</si>
  <si>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</si>
  <si>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</si>
  <si>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</si>
  <si>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</si>
  <si>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</si>
  <si>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</si>
  <si>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</si>
  <si>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</si>
  <si>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</si>
  <si>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</si>
  <si>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</si>
  <si>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</si>
  <si>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</si>
  <si>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</si>
  <si>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</si>
  <si>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</si>
  <si>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</si>
  <si>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</si>
  <si>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</si>
  <si>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</si>
  <si>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</si>
  <si>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</si>
  <si>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</si>
  <si>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</si>
  <si>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</si>
  <si>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</si>
  <si>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</si>
  <si>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</si>
  <si>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</si>
  <si>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</si>
  <si>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</si>
  <si>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</si>
  <si>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</si>
  <si>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</si>
  <si>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</si>
  <si>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</si>
  <si>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</si>
  <si>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</si>
  <si>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</si>
  <si>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</si>
  <si>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</si>
  <si>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</si>
  <si>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</si>
  <si>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</si>
  <si>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</si>
  <si>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</si>
  <si>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</si>
  <si>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</si>
  <si>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</si>
  <si>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</si>
  <si>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</si>
  <si>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</si>
  <si>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</si>
  <si>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</si>
  <si>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</si>
  <si>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</si>
  <si>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</si>
  <si>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</si>
  <si>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</si>
  <si>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</si>
  <si>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</si>
  <si>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</si>
  <si>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</si>
  <si>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</si>
  <si>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</si>
  <si>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</si>
  <si>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</si>
  <si>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</si>
  <si>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</si>
  <si>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</si>
  <si>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</si>
  <si>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</si>
  <si>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</si>
  <si>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</si>
  <si>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</si>
  <si>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</si>
  <si>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</si>
  <si>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</si>
  <si>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</si>
  <si>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</si>
  <si>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</si>
  <si>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</si>
  <si>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</si>
  <si>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</si>
  <si>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</si>
  <si>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</si>
  <si>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</si>
  <si>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</si>
  <si>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</si>
  <si>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</si>
  <si>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</si>
  <si>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</si>
  <si>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</si>
  <si>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</si>
  <si>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</si>
  <si>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</si>
  <si>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</si>
  <si>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</si>
  <si>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</si>
  <si>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</si>
  <si>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</si>
  <si>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</si>
  <si>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</si>
  <si>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</si>
  <si>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</si>
  <si>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</si>
  <si>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</si>
  <si>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</si>
  <si>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</si>
  <si>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</si>
  <si>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</si>
  <si>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</si>
  <si>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</si>
  <si>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</si>
  <si>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</si>
  <si>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</si>
  <si>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</si>
  <si>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</si>
  <si>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</si>
  <si>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</si>
  <si>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</si>
  <si>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</si>
  <si>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</si>
  <si>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</si>
  <si>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</si>
  <si>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</si>
  <si>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</si>
  <si>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</si>
  <si>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</si>
  <si>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</si>
  <si>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</si>
  <si>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</si>
  <si>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</si>
  <si>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</si>
  <si>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</si>
  <si>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</si>
  <si>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</si>
  <si>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</si>
  <si>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</si>
  <si>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</si>
  <si>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</si>
  <si>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</si>
  <si>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</si>
  <si>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</si>
  <si>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</si>
  <si>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</si>
  <si>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</si>
  <si>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</si>
  <si>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</si>
  <si>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</si>
  <si>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</si>
  <si>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</si>
  <si>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</si>
  <si>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</si>
  <si>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</si>
  <si>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</si>
  <si>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</si>
  <si>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</si>
  <si>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</si>
  <si>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</si>
  <si>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</si>
  <si>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</si>
  <si>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</si>
  <si>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</si>
  <si>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</si>
  <si>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</si>
  <si>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</si>
  <si>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</si>
  <si>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</si>
  <si>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</si>
  <si>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</si>
  <si>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</si>
  <si>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</si>
  <si>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</si>
  <si>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</si>
  <si>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</si>
  <si>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</si>
  <si>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</si>
  <si>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</si>
  <si>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</si>
  <si>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</si>
  <si>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</si>
  <si>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</si>
  <si>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</si>
  <si>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</si>
  <si>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</si>
  <si>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</si>
  <si>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</si>
  <si>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</si>
  <si>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</si>
  <si>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</si>
  <si>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</si>
  <si>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</si>
  <si>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</si>
  <si>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</si>
  <si>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</si>
  <si>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</si>
  <si>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</si>
  <si>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</si>
  <si>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</si>
  <si>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</si>
  <si>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</si>
  <si>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</si>
  <si>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</si>
  <si>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</si>
  <si>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</si>
  <si>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</si>
  <si>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</si>
  <si>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</si>
  <si>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</si>
  <si>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</si>
  <si>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</si>
  <si>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</si>
  <si>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</si>
  <si>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</si>
  <si>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</si>
  <si>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</si>
  <si>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</si>
  <si>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</si>
  <si>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</si>
  <si>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</si>
  <si>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</si>
  <si>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</si>
  <si>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</si>
  <si>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</si>
  <si>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</si>
  <si>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</si>
  <si>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</si>
  <si>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</si>
  <si>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</si>
  <si>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</si>
  <si>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</si>
  <si>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</si>
  <si>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</si>
  <si>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</si>
  <si>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</si>
  <si>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</si>
  <si>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</si>
  <si>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</si>
  <si>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</si>
  <si>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</si>
  <si>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</si>
  <si>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</si>
  <si>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</si>
  <si>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</si>
  <si>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</si>
  <si>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</si>
  <si>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</si>
  <si>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</si>
  <si>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</si>
  <si>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</si>
  <si>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</si>
  <si>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</si>
  <si>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</si>
  <si>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</si>
  <si>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</si>
  <si>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</si>
  <si>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</si>
  <si>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</si>
  <si>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</si>
  <si>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</si>
  <si>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</si>
  <si>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</si>
  <si>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</si>
  <si>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</si>
  <si>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</si>
  <si>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</si>
  <si>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</si>
  <si>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</si>
  <si>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</si>
  <si>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</si>
  <si>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</si>
  <si>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</si>
  <si>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</si>
  <si>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</si>
  <si>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</si>
  <si>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</si>
  <si>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</si>
  <si>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</si>
  <si>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</si>
  <si>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</si>
  <si>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</si>
  <si>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</si>
  <si>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</si>
  <si>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</si>
  <si>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</si>
  <si>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</si>
  <si>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</si>
  <si>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</si>
  <si>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</si>
  <si>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</si>
  <si>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</si>
  <si>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</si>
  <si>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</si>
  <si>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</si>
  <si>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</si>
  <si>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</si>
  <si>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</si>
  <si>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</si>
  <si>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</si>
  <si>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</si>
  <si>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</si>
  <si>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</si>
  <si>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</si>
  <si>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</si>
  <si>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</si>
  <si>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</si>
  <si>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</si>
  <si>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</si>
  <si>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</si>
  <si>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</si>
  <si>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</si>
  <si>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</si>
  <si>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</si>
  <si>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</si>
  <si>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</si>
  <si>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</si>
  <si>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</si>
  <si>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</si>
  <si>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</si>
  <si>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</si>
  <si>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</si>
  <si>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</si>
  <si>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</si>
  <si>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</si>
  <si>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</si>
  <si>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</si>
  <si>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</si>
  <si>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</si>
  <si>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</si>
  <si>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</si>
  <si>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</si>
  <si>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</si>
  <si>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</si>
  <si>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</si>
  <si>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</si>
  <si>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</si>
  <si>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</si>
  <si>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</si>
  <si>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</si>
  <si>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</si>
  <si>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</si>
  <si>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</si>
  <si>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</si>
  <si>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</si>
  <si>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</si>
  <si>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</si>
  <si>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</si>
  <si>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</si>
  <si>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</si>
  <si>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</si>
  <si>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</si>
  <si>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</si>
  <si>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</si>
  <si>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</si>
  <si>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</si>
  <si>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</si>
  <si>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</si>
  <si>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</si>
  <si>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</si>
  <si>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</si>
  <si>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</si>
  <si>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</si>
  <si>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</si>
  <si>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</si>
  <si>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</si>
  <si>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</si>
  <si>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</si>
  <si>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</si>
  <si>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</si>
  <si>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</si>
  <si>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</si>
  <si>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</si>
  <si>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</si>
  <si>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</si>
  <si>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</si>
  <si>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</si>
  <si>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</si>
  <si>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</si>
  <si>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</si>
  <si>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</si>
  <si>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</si>
  <si>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</si>
  <si>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</si>
  <si>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</si>
  <si>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</si>
  <si>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</si>
  <si>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</si>
  <si>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</si>
  <si>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</si>
  <si>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</si>
  <si>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</si>
  <si>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</si>
  <si>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</si>
  <si>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</si>
  <si>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</si>
  <si>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</si>
  <si>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</si>
  <si>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</si>
  <si>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</si>
  <si>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</si>
  <si>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</si>
  <si>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</si>
  <si>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</si>
  <si>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</si>
  <si>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</si>
  <si>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</si>
  <si>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</si>
  <si>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</si>
  <si>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</si>
  <si>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</si>
  <si>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</si>
  <si>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</si>
  <si>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</si>
  <si>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</si>
  <si>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</si>
  <si>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</si>
  <si>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</si>
  <si>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</si>
  <si>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</si>
  <si>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</si>
  <si>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</si>
  <si>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</si>
  <si>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</si>
  <si>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</si>
  <si>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</si>
  <si>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</si>
  <si>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</si>
  <si>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</si>
  <si>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</si>
  <si>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</si>
  <si>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</si>
  <si>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</si>
  <si>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</si>
  <si>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</si>
  <si>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</si>
  <si>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</si>
  <si>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</si>
  <si>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</si>
  <si>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</si>
  <si>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</si>
  <si>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</si>
  <si>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</si>
  <si>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</si>
  <si>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</si>
  <si>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</si>
  <si>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</si>
  <si>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</si>
  <si>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</si>
  <si>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</si>
  <si>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</si>
  <si>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</si>
  <si>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</si>
  <si>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</si>
  <si>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</si>
  <si>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</si>
  <si>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</si>
  <si>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</si>
  <si>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</si>
  <si>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</si>
  <si>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</si>
  <si>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</si>
  <si>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</si>
  <si>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</si>
  <si>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</si>
  <si>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</si>
  <si>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</si>
  <si>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</si>
  <si>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</si>
  <si>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</si>
  <si>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</si>
  <si>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</si>
  <si>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</si>
  <si>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</si>
  <si>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</si>
  <si>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</si>
  <si>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</si>
  <si>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</si>
  <si>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</si>
  <si>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</si>
  <si>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</si>
  <si>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</si>
  <si>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</si>
  <si>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</si>
  <si>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</si>
  <si>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</si>
  <si>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</si>
  <si>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</si>
  <si>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</si>
  <si>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</si>
  <si>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</si>
  <si>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</si>
  <si>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</si>
  <si>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</si>
  <si>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</si>
  <si>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</si>
  <si>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</si>
  <si>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</si>
  <si>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</si>
  <si>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</si>
  <si>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</si>
  <si>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</si>
  <si>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</si>
  <si>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</si>
  <si>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</si>
  <si>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</si>
  <si>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</si>
  <si>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</si>
  <si>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</si>
  <si>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</si>
  <si>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</si>
  <si>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</si>
  <si>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</si>
  <si>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</si>
  <si>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</si>
  <si>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</si>
  <si>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</si>
  <si>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</si>
  <si>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</si>
  <si>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</si>
  <si>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</si>
  <si>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</si>
  <si>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</si>
  <si>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</si>
  <si>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</si>
  <si>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</si>
  <si>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</si>
  <si>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</si>
  <si>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</si>
  <si>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</si>
  <si>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</si>
  <si>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</si>
  <si>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</si>
  <si>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</si>
  <si>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</si>
  <si>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</si>
  <si>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</si>
  <si>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</si>
  <si>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</si>
  <si>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</si>
  <si>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</si>
  <si>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</si>
  <si>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</si>
  <si>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</si>
  <si>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</si>
  <si>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</si>
  <si>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</si>
  <si>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</si>
  <si>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</si>
  <si>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</si>
  <si>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</si>
  <si>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</si>
  <si>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</si>
  <si>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</si>
  <si>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</si>
  <si>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</si>
  <si>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</si>
  <si>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</si>
  <si>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</si>
  <si>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</si>
  <si>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</si>
  <si>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</si>
  <si>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</si>
  <si>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</si>
  <si>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</si>
  <si>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</si>
  <si>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</si>
  <si>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</si>
  <si>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</si>
  <si>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</si>
  <si>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</si>
  <si>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</si>
  <si>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</si>
  <si>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</si>
  <si>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</si>
  <si>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</si>
  <si>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</si>
  <si>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</si>
  <si>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</si>
  <si>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</si>
  <si>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</si>
  <si>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</si>
  <si>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</si>
  <si>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</si>
  <si>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</si>
  <si>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</si>
  <si>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</si>
  <si>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</si>
  <si>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</si>
  <si>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</si>
  <si>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</si>
  <si>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</si>
  <si>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</si>
  <si>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</si>
  <si>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</si>
  <si>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</si>
  <si>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</si>
  <si>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</si>
  <si>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</si>
  <si>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</si>
  <si>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</si>
  <si>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</si>
  <si>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</si>
  <si>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</si>
  <si>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</si>
  <si>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</si>
  <si>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</si>
  <si>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</si>
  <si>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</si>
  <si>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</si>
  <si>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</si>
  <si>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</si>
  <si>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</si>
  <si>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</si>
  <si>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</si>
  <si>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</si>
  <si>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</si>
  <si>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</si>
  <si>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</si>
  <si>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</si>
  <si>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</si>
  <si>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</si>
  <si>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</si>
  <si>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</si>
  <si>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</si>
  <si>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</si>
  <si>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</si>
  <si>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</si>
  <si>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</si>
  <si>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</si>
  <si>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</si>
  <si>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</si>
  <si>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</si>
  <si>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</si>
  <si>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</si>
  <si>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</si>
  <si>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</si>
  <si>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</si>
  <si>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</si>
  <si>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</si>
  <si>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</si>
  <si>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</si>
  <si>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</si>
  <si>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</si>
  <si>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</si>
  <si>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</si>
  <si>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</si>
  <si>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</si>
  <si>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</si>
  <si>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</si>
  <si>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</si>
  <si>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</si>
  <si>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</si>
  <si>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</si>
  <si>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</si>
  <si>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</si>
  <si>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</si>
  <si>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</si>
  <si>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</si>
  <si>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</si>
  <si>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</si>
  <si>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</si>
  <si>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</si>
  <si>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</si>
  <si>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</si>
  <si>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</si>
  <si>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</si>
  <si>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</si>
  <si>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</si>
  <si>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</si>
  <si>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</si>
  <si>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</si>
  <si>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</si>
  <si>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</si>
  <si>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</si>
  <si>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</si>
  <si>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</si>
  <si>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</si>
  <si>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</si>
  <si>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</si>
  <si>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</si>
  <si>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</si>
  <si>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</si>
  <si>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</si>
  <si>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</si>
  <si>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</si>
  <si>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</si>
  <si>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</si>
  <si>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</si>
  <si>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</si>
  <si>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</si>
  <si>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</si>
  <si>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</si>
  <si>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</si>
  <si>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</si>
  <si>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</si>
  <si>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</si>
  <si>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</si>
  <si>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</si>
  <si>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</si>
  <si>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</si>
  <si>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</si>
  <si>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</si>
  <si>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</si>
  <si>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</si>
  <si>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</si>
  <si>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</si>
  <si>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</si>
  <si>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</si>
  <si>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</si>
  <si>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</si>
  <si>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</si>
  <si>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</si>
  <si>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</si>
  <si>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</si>
  <si>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</si>
  <si>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</si>
  <si>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</si>
  <si>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</si>
  <si>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</si>
  <si>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</si>
  <si>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</si>
  <si>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</si>
  <si>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</si>
  <si>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</si>
  <si>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</si>
  <si>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</si>
  <si>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</si>
  <si>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</si>
  <si>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</si>
  <si>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</si>
  <si>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</si>
  <si>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</si>
  <si>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</si>
  <si>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</si>
  <si>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</si>
  <si>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</si>
  <si>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</si>
  <si>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</si>
  <si>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</si>
  <si>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</si>
  <si>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</si>
  <si>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</si>
  <si>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</si>
  <si>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</si>
  <si>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</si>
  <si>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</si>
  <si>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</si>
  <si>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</si>
  <si>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</si>
  <si>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</si>
  <si>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</si>
  <si>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</si>
  <si>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</si>
  <si>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</si>
  <si>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</si>
  <si>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</si>
  <si>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</si>
  <si>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</si>
  <si>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</si>
  <si>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</si>
  <si>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</si>
  <si>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</si>
  <si>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</si>
  <si>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</si>
  <si>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</si>
  <si>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</si>
  <si>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</si>
  <si>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</si>
  <si>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</si>
  <si>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</si>
  <si>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</si>
  <si>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</si>
  <si>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</si>
  <si>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</si>
  <si>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</si>
  <si>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</si>
  <si>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</si>
  <si>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</si>
  <si>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</si>
  <si>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</si>
  <si>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</si>
  <si>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</si>
  <si>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</si>
  <si>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</si>
  <si>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</si>
  <si>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</si>
  <si>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</si>
  <si>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</si>
  <si>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</si>
  <si>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</si>
  <si>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</si>
  <si>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</si>
  <si>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</si>
  <si>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</si>
  <si>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</si>
  <si>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</si>
  <si>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</si>
  <si>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</si>
  <si>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</si>
  <si>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</si>
  <si>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</si>
  <si>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</si>
  <si>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</si>
  <si>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</si>
  <si>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</si>
  <si>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</si>
  <si>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</si>
  <si>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</si>
  <si>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</si>
  <si>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</si>
  <si>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</si>
  <si>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</si>
  <si>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</si>
  <si>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</si>
  <si>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</si>
  <si>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</si>
  <si>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</si>
  <si>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</si>
  <si>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</si>
  <si>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</si>
  <si>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</si>
  <si>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</si>
  <si>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</si>
  <si>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</si>
  <si>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</si>
  <si>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</si>
  <si>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</si>
  <si>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</si>
  <si>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</si>
  <si>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</si>
  <si>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</si>
  <si>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</si>
  <si>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</si>
  <si>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</si>
  <si>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</si>
  <si>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</si>
  <si>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</si>
  <si>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</si>
  <si>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</si>
  <si>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</si>
  <si>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</si>
  <si>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</si>
  <si>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</si>
  <si>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</si>
  <si>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</si>
  <si>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</si>
  <si>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</si>
  <si>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</si>
  <si>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</si>
  <si>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</si>
  <si>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</si>
  <si>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</si>
  <si>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</si>
  <si>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</si>
  <si>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</si>
  <si>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</si>
  <si>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</si>
  <si>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</si>
  <si>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</si>
  <si>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</si>
  <si>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</si>
  <si>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</si>
  <si>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</si>
  <si>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</si>
  <si>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</si>
  <si>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</si>
  <si>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</si>
  <si>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</si>
  <si>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</si>
  <si>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</si>
  <si>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</si>
  <si>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</si>
  <si>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</si>
  <si>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</si>
  <si>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</si>
  <si>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</si>
  <si>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</si>
  <si>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</si>
  <si>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</si>
  <si>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</si>
  <si>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</si>
  <si>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</si>
  <si>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</si>
  <si>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</si>
  <si>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</si>
  <si>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</si>
  <si>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</si>
  <si>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</si>
  <si>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</si>
  <si>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</si>
  <si>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</si>
  <si>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</si>
  <si>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</si>
  <si>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</si>
  <si>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</si>
  <si>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</si>
  <si>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</si>
  <si>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</si>
  <si>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</si>
  <si>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</si>
  <si>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</si>
  <si>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</si>
  <si>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</si>
  <si>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</si>
  <si>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</si>
  <si>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</si>
  <si>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</si>
  <si>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</si>
  <si>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</si>
  <si>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</si>
  <si>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</si>
  <si>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</si>
  <si>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</si>
  <si>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</si>
  <si>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</si>
  <si>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</si>
  <si>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</si>
  <si>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</si>
  <si>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</si>
  <si>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</si>
  <si>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</si>
  <si>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</si>
  <si>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</si>
  <si>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</si>
  <si>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</si>
  <si>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</si>
  <si>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</si>
  <si>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</si>
  <si>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</si>
  <si>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</si>
  <si>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</si>
  <si>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</si>
  <si>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</si>
  <si>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</si>
  <si>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</si>
  <si>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</si>
  <si>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</si>
  <si>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</si>
  <si>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</si>
  <si>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</si>
  <si>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</si>
  <si>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</si>
  <si>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</si>
  <si>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</si>
  <si>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</si>
  <si>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</si>
  <si>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</si>
  <si>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</si>
  <si>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</si>
  <si>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</si>
  <si>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</si>
  <si>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</si>
  <si>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</si>
  <si>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</si>
  <si>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</si>
  <si>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</si>
  <si>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</si>
  <si>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</si>
  <si>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</si>
  <si>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</si>
  <si>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</si>
  <si>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</si>
  <si>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</si>
  <si>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</si>
  <si>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</si>
  <si>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</si>
  <si>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</si>
  <si>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</si>
  <si>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</si>
  <si>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</si>
  <si>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</si>
  <si>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</si>
  <si>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</si>
  <si>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</si>
  <si>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</si>
  <si>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</si>
  <si>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</si>
  <si>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</si>
  <si>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</si>
  <si>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</si>
  <si>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</si>
  <si>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</si>
  <si>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</si>
  <si>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</si>
  <si>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</si>
  <si>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</si>
  <si>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</si>
  <si>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</si>
  <si>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</si>
  <si>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</si>
  <si>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</si>
  <si>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</si>
  <si>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</si>
  <si>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</si>
  <si>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</si>
  <si>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</si>
  <si>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</si>
  <si>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</si>
  <si>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</si>
  <si>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</si>
  <si>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</si>
  <si>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</si>
  <si>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</si>
  <si>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</si>
  <si>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</si>
  <si>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</si>
  <si>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</si>
  <si>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</si>
  <si>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</si>
  <si>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</si>
  <si>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</si>
  <si>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</si>
  <si>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</si>
  <si>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</si>
  <si>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</si>
  <si>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</si>
  <si>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</si>
  <si>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</si>
  <si>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</si>
  <si>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</si>
  <si>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</si>
  <si>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</si>
  <si>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</si>
  <si>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</si>
  <si>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</si>
  <si>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</si>
  <si>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</si>
  <si>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</si>
  <si>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</si>
  <si>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</si>
  <si>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</si>
  <si>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</si>
  <si>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</si>
  <si>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</si>
  <si>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</si>
  <si>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</si>
  <si>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</si>
  <si>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</si>
  <si>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</si>
  <si>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</si>
  <si>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</si>
  <si>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</si>
  <si>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</si>
  <si>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</si>
  <si>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</si>
  <si>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</si>
  <si>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</si>
  <si>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</si>
  <si>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</si>
  <si>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</si>
  <si>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</si>
  <si>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</si>
  <si>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</si>
  <si>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</si>
  <si>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</si>
  <si>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</si>
  <si>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</si>
  <si>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</si>
  <si>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</si>
  <si>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</si>
  <si>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</si>
  <si>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</si>
  <si>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</si>
  <si>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</si>
  <si>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</si>
  <si>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</si>
  <si>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</si>
  <si>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</si>
  <si>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</si>
  <si>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</si>
  <si>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</si>
  <si>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</si>
  <si>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</si>
  <si>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</si>
  <si>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</si>
  <si>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</si>
  <si>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</si>
  <si>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</si>
  <si>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</si>
  <si>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</si>
  <si>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</si>
  <si>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</si>
  <si>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</si>
  <si>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</si>
  <si>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</si>
  <si>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</si>
  <si>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</si>
  <si>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</si>
  <si>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</si>
  <si>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</si>
  <si>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</si>
  <si>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</si>
  <si>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</si>
  <si>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</si>
  <si>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</si>
  <si>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</si>
  <si>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</si>
  <si>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</si>
  <si>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</si>
  <si>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</si>
  <si>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</si>
  <si>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</si>
  <si>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</si>
  <si>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</si>
  <si>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</si>
  <si>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</si>
  <si>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</si>
  <si>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</si>
  <si>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</si>
  <si>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</si>
  <si>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</si>
  <si>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</si>
  <si>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</si>
  <si>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</si>
  <si>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</si>
  <si>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</si>
  <si>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</si>
  <si>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</si>
  <si>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</si>
  <si>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</si>
  <si>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</si>
  <si>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</si>
  <si>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</si>
  <si>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</si>
  <si>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</si>
  <si>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</si>
  <si>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</si>
  <si>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</si>
  <si>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</si>
  <si>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</si>
  <si>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</si>
  <si>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</si>
  <si>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</si>
  <si>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</si>
  <si>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</si>
  <si>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</si>
  <si>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</si>
  <si>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</si>
  <si>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</si>
  <si>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</si>
  <si>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</si>
  <si>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</si>
  <si>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</si>
  <si>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</si>
  <si>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</si>
  <si>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</si>
  <si>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</si>
  <si>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</si>
  <si>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</si>
  <si>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</si>
  <si>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</si>
  <si>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</si>
  <si>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</si>
  <si>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</si>
  <si>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</si>
  <si>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</si>
  <si>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</si>
  <si>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</si>
  <si>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</si>
  <si>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</si>
  <si>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</si>
  <si>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</si>
  <si>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</si>
  <si>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</si>
  <si>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</si>
  <si>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</si>
  <si>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</si>
  <si>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</si>
  <si>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</si>
  <si>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</si>
  <si>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</si>
  <si>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</si>
  <si>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</si>
  <si>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</si>
  <si>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</si>
  <si>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</si>
  <si>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</si>
  <si>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</si>
  <si>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</si>
  <si>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</si>
  <si>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</si>
  <si>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</si>
  <si>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</si>
  <si>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</si>
  <si>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</si>
  <si>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</si>
  <si>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</si>
  <si>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</si>
  <si>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</si>
  <si>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</si>
  <si>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</si>
  <si>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</si>
  <si>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</si>
  <si>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</si>
  <si>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</si>
  <si>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</si>
  <si>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</si>
  <si>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</si>
  <si>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</si>
  <si>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</si>
  <si>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</si>
  <si>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</si>
  <si>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</si>
  <si>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</si>
  <si>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</si>
  <si>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</si>
  <si>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</si>
  <si>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</si>
  <si>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</si>
  <si>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</si>
  <si>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</si>
  <si>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</si>
  <si>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</si>
  <si>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</si>
  <si>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</si>
  <si>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</si>
  <si>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</si>
  <si>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</si>
  <si>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</si>
  <si>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</si>
  <si>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</si>
  <si>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</si>
  <si>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</si>
  <si>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</si>
  <si>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</si>
  <si>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</si>
  <si>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</si>
  <si>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</si>
  <si>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</si>
  <si>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</si>
  <si>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</si>
  <si>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</si>
  <si>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</si>
  <si>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</si>
  <si>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</si>
  <si>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</si>
  <si>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</si>
  <si>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</si>
  <si>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</si>
  <si>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</si>
  <si>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</si>
  <si>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</si>
  <si>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</si>
  <si>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</si>
  <si>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</si>
  <si>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</si>
  <si>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</si>
  <si>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</si>
  <si>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</si>
  <si>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</si>
  <si>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</si>
  <si>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</si>
  <si>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</si>
  <si>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</si>
  <si>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</si>
  <si>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</si>
  <si>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</si>
  <si>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</si>
  <si>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</si>
  <si>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</si>
  <si>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</si>
  <si>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</si>
  <si>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</si>
  <si>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</si>
  <si>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</si>
  <si>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</si>
  <si>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</si>
  <si>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</si>
  <si>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</si>
  <si>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</si>
  <si>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</si>
  <si>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</si>
  <si>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</si>
  <si>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</si>
  <si>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</si>
  <si>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</si>
  <si>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</si>
  <si>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</si>
  <si>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</si>
  <si>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</si>
  <si>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</si>
  <si>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</si>
  <si>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</si>
  <si>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</si>
  <si>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</si>
  <si>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</si>
  <si>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</si>
  <si>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</si>
  <si>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</si>
  <si>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</si>
  <si>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</si>
  <si>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</si>
  <si>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</si>
  <si>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</si>
  <si>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</si>
  <si>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</si>
  <si>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</si>
  <si>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</si>
  <si>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</si>
  <si>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</si>
  <si>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</si>
  <si>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</si>
  <si>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</si>
  <si>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</si>
  <si>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</si>
  <si>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</si>
  <si>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</si>
  <si>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</si>
  <si>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</si>
  <si>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</si>
  <si>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</si>
  <si>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</si>
  <si>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</si>
  <si>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</si>
  <si>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</si>
  <si>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</si>
  <si>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</si>
  <si>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</si>
  <si>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</si>
  <si>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</si>
  <si>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</si>
  <si>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</si>
  <si>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</si>
  <si>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</si>
  <si>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</si>
  <si>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</si>
  <si>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</si>
  <si>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</si>
  <si>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</si>
  <si>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</si>
  <si>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</si>
  <si>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</si>
  <si>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</si>
  <si>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</si>
  <si>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</si>
  <si>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</si>
  <si>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</si>
  <si>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</si>
  <si>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</si>
  <si>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</si>
  <si>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</si>
  <si>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</si>
  <si>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</si>
  <si>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</si>
  <si>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</si>
  <si>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</si>
  <si>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</si>
  <si>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</si>
  <si>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</si>
  <si>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</si>
  <si>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</si>
  <si>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</si>
  <si>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</si>
  <si>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</si>
  <si>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</si>
  <si>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</si>
  <si>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</si>
  <si>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</si>
  <si>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</si>
  <si>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</si>
  <si>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</si>
  <si>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</si>
  <si>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</si>
  <si>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</si>
  <si>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</si>
  <si>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</si>
  <si>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</si>
  <si>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</si>
  <si>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</si>
  <si>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</si>
  <si>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</si>
  <si>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</si>
  <si>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</si>
  <si>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</si>
  <si>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</si>
  <si>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</si>
  <si>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</si>
  <si>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</si>
  <si>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</si>
  <si>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</si>
  <si>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</si>
  <si>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</si>
  <si>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</si>
  <si>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</si>
  <si>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</si>
  <si>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</si>
  <si>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</si>
  <si>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</si>
  <si>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</si>
  <si>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</si>
  <si>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</si>
  <si>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</si>
  <si>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</si>
  <si>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</si>
  <si>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</si>
  <si>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</si>
  <si>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</si>
  <si>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</si>
  <si>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</si>
  <si>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</si>
  <si>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</si>
  <si>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</si>
  <si>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</si>
  <si>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</si>
  <si>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</si>
  <si>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</si>
  <si>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</si>
  <si>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</si>
  <si>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</si>
  <si>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</si>
  <si>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</si>
  <si>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</si>
  <si>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</si>
  <si>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</si>
  <si>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</si>
  <si>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</si>
  <si>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</si>
  <si>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</si>
  <si>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</si>
  <si>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</si>
  <si>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</si>
  <si>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</si>
  <si>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</si>
  <si>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</si>
  <si>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</si>
  <si>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</si>
  <si>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</si>
  <si>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</si>
  <si>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</si>
  <si>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</si>
  <si>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</si>
  <si>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</si>
  <si>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</si>
  <si>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</si>
  <si>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</si>
  <si>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</si>
  <si>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</si>
  <si>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</si>
  <si>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</si>
  <si>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</si>
  <si>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</si>
  <si>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</si>
  <si>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</si>
  <si>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</si>
  <si>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</si>
  <si>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</si>
  <si>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</si>
  <si>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</si>
  <si>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</si>
  <si>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</si>
  <si>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</si>
  <si>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</si>
  <si>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</si>
  <si>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</si>
  <si>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</si>
  <si>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</si>
  <si>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</si>
  <si>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</si>
  <si>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</si>
  <si>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</si>
  <si>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</si>
  <si>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</si>
  <si>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</si>
  <si>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</si>
  <si>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</si>
  <si>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</si>
  <si>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</si>
  <si>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</si>
  <si>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</si>
  <si>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</si>
  <si>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</si>
  <si>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</si>
  <si>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</si>
  <si>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</si>
  <si>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</si>
  <si>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</si>
  <si>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</si>
  <si>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</si>
  <si>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</si>
  <si>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</si>
  <si>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</si>
  <si>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</si>
  <si>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</si>
  <si>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</si>
  <si>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</si>
  <si>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</si>
  <si>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</si>
  <si>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</si>
  <si>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</si>
  <si>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</si>
  <si>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</si>
  <si>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</si>
  <si>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</si>
  <si>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</si>
  <si>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</si>
  <si>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</si>
  <si>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</si>
  <si>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</si>
  <si>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</si>
  <si>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</si>
  <si>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</si>
  <si>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</si>
  <si>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</si>
  <si>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</si>
  <si>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</si>
  <si>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</si>
  <si>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</si>
  <si>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</si>
  <si>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</si>
  <si>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</si>
  <si>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</si>
  <si>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</si>
  <si>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</si>
  <si>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</si>
  <si>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</si>
  <si>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</si>
  <si>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</si>
  <si>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</si>
  <si>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</si>
  <si>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</si>
  <si>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</si>
  <si>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</si>
  <si>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</si>
  <si>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</si>
  <si>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</si>
  <si>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</si>
  <si>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</si>
  <si>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</si>
  <si>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</si>
  <si>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</si>
  <si>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</si>
  <si>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</si>
  <si>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</si>
  <si>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</si>
  <si>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</si>
  <si>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</si>
  <si>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</si>
  <si>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</si>
  <si>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</si>
  <si>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</si>
  <si>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</si>
  <si>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</si>
  <si>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</si>
  <si>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</si>
  <si>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</si>
  <si>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</si>
  <si>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</si>
  <si>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</si>
  <si>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</si>
  <si>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</si>
  <si>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</si>
  <si>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</si>
  <si>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</si>
  <si>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</si>
  <si>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</si>
  <si>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</si>
  <si>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</si>
  <si>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</si>
  <si>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</si>
  <si>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</si>
  <si>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</si>
  <si>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</si>
  <si>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</si>
  <si>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</si>
  <si>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</si>
  <si>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</si>
  <si>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</si>
  <si>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</si>
  <si>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</si>
  <si>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</si>
  <si>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</si>
  <si>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</si>
  <si>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</si>
  <si>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</si>
  <si>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</si>
  <si>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</si>
  <si>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</si>
  <si>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</si>
  <si>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</si>
  <si>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</si>
  <si>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</si>
  <si>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</si>
  <si>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</si>
  <si>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</si>
  <si>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</si>
  <si>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</si>
  <si>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</si>
  <si>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</si>
  <si>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</si>
  <si>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</si>
  <si>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</si>
  <si>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</si>
  <si>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</si>
  <si>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</si>
  <si>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</si>
  <si>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</si>
  <si>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</si>
  <si>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</si>
  <si>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</si>
  <si>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</si>
  <si>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</si>
  <si>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</si>
  <si>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</si>
  <si>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</si>
  <si>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</si>
  <si>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</si>
  <si>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</si>
  <si>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</si>
  <si>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</si>
  <si>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</si>
  <si>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</si>
  <si>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</si>
  <si>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</si>
  <si>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</si>
  <si>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</si>
  <si>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</si>
  <si>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</si>
  <si>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</si>
  <si>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</si>
  <si>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</si>
  <si>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</si>
  <si>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</si>
  <si>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</si>
  <si>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</si>
  <si>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</si>
  <si>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</si>
  <si>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</si>
  <si>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</si>
  <si>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</si>
  <si>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</si>
  <si>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</si>
  <si>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</si>
  <si>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</si>
  <si>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</si>
  <si>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</si>
  <si>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</si>
  <si>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</si>
  <si>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</si>
  <si>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</si>
  <si>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</si>
  <si>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</si>
  <si>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</si>
  <si>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</si>
  <si>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</si>
  <si>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</si>
  <si>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</si>
  <si>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</si>
  <si>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</si>
  <si>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</si>
  <si>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</si>
  <si>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</si>
  <si>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</si>
  <si>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</si>
  <si>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</si>
  <si>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</si>
  <si>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</si>
  <si>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</si>
  <si>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</si>
  <si>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</si>
  <si>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</si>
  <si>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</si>
  <si>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</si>
  <si>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</si>
  <si>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</si>
  <si>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</si>
  <si>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</si>
  <si>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</si>
  <si>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</si>
  <si>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</si>
  <si>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</si>
  <si>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</si>
  <si>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</si>
  <si>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</si>
  <si>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</si>
  <si>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</si>
  <si>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</si>
  <si>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</si>
  <si>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</si>
  <si>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</si>
  <si>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</si>
  <si>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</si>
  <si>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</si>
  <si>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</si>
  <si>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</si>
  <si>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</si>
  <si>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</si>
  <si>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</si>
  <si>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</si>
  <si>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</si>
  <si>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</si>
  <si>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</si>
  <si>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</si>
  <si>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</si>
  <si>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</si>
  <si>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</si>
  <si>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</si>
  <si>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</si>
  <si>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</si>
  <si>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</si>
  <si>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</si>
  <si>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</si>
  <si>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</si>
  <si>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</si>
  <si>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</si>
  <si>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</si>
  <si>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</si>
  <si>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</si>
  <si>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</si>
  <si>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</si>
  <si>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</si>
  <si>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</si>
  <si>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</si>
  <si>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</si>
  <si>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</si>
  <si>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</si>
  <si>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</si>
  <si>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</si>
  <si>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</si>
  <si>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</si>
  <si>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</si>
  <si>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</si>
  <si>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</si>
  <si>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</si>
  <si>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</si>
  <si>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</si>
  <si>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</si>
  <si>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</si>
  <si>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</si>
  <si>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</si>
  <si>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</si>
  <si>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</si>
  <si>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</si>
  <si>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</si>
  <si>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</si>
  <si>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</si>
  <si>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</si>
  <si>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</si>
  <si>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</si>
  <si>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</si>
  <si>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</si>
  <si>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</si>
  <si>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</si>
  <si>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</si>
  <si>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</si>
  <si>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</si>
  <si>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</si>
  <si>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</si>
  <si>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</si>
  <si>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</si>
  <si>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</si>
  <si>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</si>
  <si>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</si>
  <si>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</si>
  <si>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</si>
  <si>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</si>
  <si>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</si>
  <si>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</si>
  <si>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</si>
  <si>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</si>
  <si>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</si>
  <si>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</si>
  <si>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</si>
  <si>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</si>
  <si>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</si>
  <si>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</si>
  <si>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</si>
  <si>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</si>
  <si>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</si>
  <si>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</si>
  <si>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</si>
  <si>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</si>
  <si>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</si>
  <si>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</si>
  <si>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</si>
  <si>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</si>
  <si>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</si>
  <si>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</si>
  <si>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</si>
  <si>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</si>
  <si>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</si>
  <si>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</si>
  <si>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</si>
  <si>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</si>
  <si>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</si>
  <si>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</si>
  <si>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</si>
  <si>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</si>
  <si>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</si>
  <si>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</si>
  <si>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</si>
  <si>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</si>
  <si>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</si>
  <si>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</si>
  <si>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</si>
  <si>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</si>
  <si>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</si>
  <si>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</si>
  <si>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</si>
  <si>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</si>
  <si>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</si>
  <si>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</si>
  <si>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</si>
  <si>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</si>
  <si>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</si>
  <si>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</si>
  <si>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</si>
  <si>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</si>
  <si>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</si>
  <si>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</si>
  <si>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</si>
  <si>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</si>
  <si>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</si>
  <si>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</si>
  <si>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</si>
  <si>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</si>
  <si>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</si>
  <si>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</si>
  <si>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</si>
  <si>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</si>
  <si>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</si>
  <si>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</si>
  <si>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</si>
  <si>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</si>
  <si>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</si>
  <si>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</si>
  <si>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</si>
  <si>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</si>
  <si>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</si>
  <si>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</si>
  <si>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</si>
  <si>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</si>
  <si>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</si>
  <si>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</si>
  <si>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</si>
  <si>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</si>
  <si>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</si>
  <si>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</si>
  <si>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</si>
  <si>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</si>
  <si>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</si>
  <si>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</si>
  <si>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</si>
  <si>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</si>
  <si>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</si>
  <si>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</si>
  <si>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</si>
  <si>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</si>
  <si>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</si>
  <si>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</si>
  <si>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</si>
  <si>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</si>
  <si>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</si>
  <si>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</si>
  <si>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</si>
  <si>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</si>
  <si>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</si>
  <si>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</si>
  <si>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</si>
  <si>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</si>
  <si>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</si>
  <si>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</si>
  <si>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</si>
  <si>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</si>
  <si>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</si>
  <si>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</si>
  <si>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</si>
  <si>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</si>
  <si>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</si>
  <si>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</si>
  <si>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</si>
  <si>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</si>
  <si>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</si>
  <si>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</si>
  <si>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</si>
  <si>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</si>
  <si>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</si>
  <si>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</si>
  <si>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</si>
  <si>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</si>
  <si>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</si>
  <si>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</si>
  <si>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</si>
  <si>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</si>
  <si>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</si>
  <si>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</si>
  <si>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</si>
  <si>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</si>
  <si>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</si>
  <si>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</si>
  <si>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</si>
  <si>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</si>
  <si>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</si>
  <si>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</si>
  <si>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</si>
  <si>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</si>
  <si>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</si>
  <si>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</si>
  <si>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</si>
  <si>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</si>
  <si>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</si>
  <si>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</si>
  <si>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</si>
  <si>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</si>
  <si>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</si>
  <si>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</si>
  <si>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</si>
  <si>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</si>
  <si>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</si>
  <si>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</si>
  <si>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</si>
  <si>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</si>
  <si>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</si>
  <si>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</si>
  <si>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</si>
  <si>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</si>
  <si>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</si>
  <si>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</si>
  <si>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</si>
  <si>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</si>
  <si>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</si>
  <si>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</si>
  <si>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</si>
  <si>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</si>
  <si>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</si>
  <si>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</si>
  <si>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</si>
  <si>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</si>
  <si>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</si>
  <si>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</si>
  <si>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</si>
  <si>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</si>
  <si>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</si>
  <si>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</si>
  <si>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</si>
  <si>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</si>
  <si>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</si>
  <si>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</si>
  <si>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</si>
  <si>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</si>
  <si>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</si>
  <si>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</si>
  <si>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</si>
  <si>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</si>
  <si>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</si>
  <si>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</si>
  <si>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</si>
  <si>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</si>
  <si>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</si>
  <si>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</si>
  <si>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</si>
  <si>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</si>
  <si>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</si>
  <si>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</si>
  <si>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</si>
  <si>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</si>
  <si>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</si>
  <si>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</si>
  <si>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</si>
  <si>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</si>
  <si>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</si>
  <si>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</si>
  <si>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</si>
  <si>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</si>
  <si>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</si>
  <si>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</si>
  <si>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</si>
  <si>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</si>
  <si>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</si>
  <si>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</si>
  <si>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</si>
  <si>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</si>
  <si>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</si>
  <si>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</si>
  <si>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</si>
  <si>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</si>
  <si>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</si>
  <si>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</si>
  <si>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</si>
  <si>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</si>
  <si>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</si>
  <si>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</si>
  <si>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</si>
  <si>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</si>
  <si>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</si>
  <si>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</si>
  <si>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</si>
  <si>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</si>
  <si>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</si>
  <si>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</si>
  <si>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</si>
  <si>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</si>
  <si>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</si>
  <si>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</si>
  <si>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</si>
  <si>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</si>
  <si>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</si>
  <si>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</si>
  <si>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</si>
  <si>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</si>
  <si>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</si>
  <si>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</si>
  <si>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</si>
  <si>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</si>
  <si>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</si>
  <si>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</si>
  <si>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</si>
  <si>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</si>
  <si>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</si>
  <si>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</si>
  <si>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</si>
  <si>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</si>
  <si>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</si>
  <si>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</si>
  <si>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</si>
  <si>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</si>
  <si>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</si>
  <si>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</si>
  <si>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</si>
  <si>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</si>
  <si>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</si>
  <si>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</si>
  <si>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</si>
  <si>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</si>
  <si>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</si>
  <si>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</si>
  <si>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</si>
  <si>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</si>
  <si>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</si>
  <si>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</si>
  <si>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</si>
  <si>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</si>
  <si>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</si>
  <si>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</si>
  <si>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</si>
  <si>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</si>
  <si>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</si>
  <si>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</si>
  <si>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</si>
  <si>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</si>
  <si>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</si>
  <si>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</si>
  <si>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</si>
  <si>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</si>
  <si>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</si>
  <si>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</si>
  <si>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</si>
  <si>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</si>
  <si>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</si>
  <si>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</si>
  <si>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</si>
  <si>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</si>
  <si>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</si>
  <si>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</si>
  <si>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</si>
  <si>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</si>
  <si>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</si>
  <si>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</si>
  <si>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</si>
  <si>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</si>
  <si>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</si>
  <si>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</si>
  <si>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</si>
  <si>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</si>
  <si>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</si>
  <si>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</si>
  <si>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</si>
  <si>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</si>
  <si>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</si>
  <si>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</si>
  <si>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</si>
  <si>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</si>
  <si>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</si>
  <si>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</si>
  <si>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</si>
  <si>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</si>
  <si>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</si>
  <si>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</si>
  <si>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</si>
  <si>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</si>
  <si>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</si>
  <si>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</si>
  <si>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</si>
  <si>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</si>
  <si>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</si>
  <si>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</si>
  <si>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</si>
  <si>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</si>
  <si>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</si>
  <si>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</si>
  <si>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</si>
  <si>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</si>
  <si>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</si>
  <si>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</si>
  <si>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</si>
  <si>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</si>
  <si>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</si>
  <si>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</si>
  <si>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</si>
  <si>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</si>
  <si>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</si>
  <si>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</si>
  <si>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</si>
  <si>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</si>
  <si>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</si>
  <si>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</si>
  <si>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</si>
  <si>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</si>
  <si>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</si>
  <si>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</si>
  <si>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</si>
  <si>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</si>
  <si>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</si>
  <si>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</si>
  <si>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</si>
  <si>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</si>
  <si>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</si>
  <si>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</si>
  <si>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</si>
  <si>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</si>
  <si>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</si>
  <si>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</si>
  <si>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</si>
  <si>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</si>
  <si>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</si>
  <si>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</si>
  <si>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</si>
  <si>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</si>
  <si>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</si>
  <si>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</si>
  <si>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</si>
  <si>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</si>
  <si>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</si>
  <si>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</si>
  <si>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</si>
  <si>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</si>
  <si>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</si>
  <si>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</si>
  <si>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</si>
  <si>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</si>
  <si>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</si>
  <si>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</si>
  <si>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</si>
  <si>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</si>
  <si>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</si>
  <si>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</si>
  <si>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</si>
  <si>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</si>
  <si>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</si>
  <si>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</si>
  <si>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</si>
  <si>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</si>
  <si>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</si>
  <si>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</si>
  <si>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</si>
  <si>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</si>
  <si>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</si>
  <si>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</si>
  <si>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</si>
  <si>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</si>
  <si>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</si>
  <si>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</si>
  <si>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</si>
  <si>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</si>
  <si>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</si>
  <si>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</si>
  <si>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</si>
  <si>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</si>
  <si>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</si>
  <si>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</si>
  <si>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</si>
  <si>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</si>
  <si>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</si>
  <si>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</si>
  <si>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</si>
  <si>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</si>
  <si>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</si>
  <si>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</si>
  <si>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</si>
  <si>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</si>
  <si>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</si>
  <si>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</si>
  <si>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</si>
  <si>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</si>
  <si>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</si>
  <si>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</si>
  <si>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</si>
  <si>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</si>
  <si>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</si>
  <si>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</si>
  <si>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</si>
  <si>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</si>
  <si>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</si>
  <si>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</si>
  <si>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</si>
  <si>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</si>
  <si>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</si>
  <si>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</si>
  <si>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</si>
  <si>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</si>
  <si>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</si>
  <si>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</si>
  <si>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</si>
  <si>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</si>
  <si>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</si>
  <si>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</si>
  <si>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</si>
  <si>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</si>
  <si>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</si>
  <si>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</si>
  <si>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</si>
  <si>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</si>
  <si>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</si>
  <si>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</si>
  <si>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</si>
  <si>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</si>
  <si>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</si>
  <si>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</si>
  <si>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</si>
  <si>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</si>
  <si>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</si>
  <si>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</si>
  <si>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</si>
  <si>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</si>
  <si>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</si>
  <si>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</si>
  <si>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</si>
  <si>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</si>
  <si>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</si>
  <si>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</si>
  <si>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</si>
  <si>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</si>
  <si>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</si>
  <si>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</si>
  <si>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</si>
  <si>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</si>
  <si>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</si>
  <si>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</si>
  <si>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</si>
  <si>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</si>
  <si>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</si>
  <si>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</si>
  <si>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</si>
  <si>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</si>
  <si>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</si>
  <si>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</si>
  <si>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</si>
  <si>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</si>
  <si>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</si>
  <si>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</si>
  <si>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</si>
  <si>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</si>
  <si>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</si>
  <si>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</si>
  <si>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</si>
  <si>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</si>
  <si>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</si>
  <si>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</si>
  <si>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</si>
  <si>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</si>
  <si>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</si>
  <si>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</si>
  <si>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</si>
  <si>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</si>
  <si>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</si>
  <si>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</si>
  <si>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</si>
  <si>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</si>
  <si>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</si>
  <si>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</si>
  <si>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</si>
  <si>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</si>
  <si>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</si>
  <si>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</si>
  <si>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</si>
  <si>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</si>
  <si>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</si>
  <si>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</si>
  <si>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</si>
  <si>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</si>
  <si>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</si>
  <si>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</si>
  <si>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</si>
  <si>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</si>
  <si>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</si>
  <si>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</si>
  <si>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</si>
  <si>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</si>
  <si>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</si>
  <si>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</si>
  <si>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</si>
  <si>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</si>
  <si>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</si>
  <si>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</si>
  <si>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</si>
  <si>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</si>
  <si>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</si>
  <si>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</si>
  <si>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</si>
  <si>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</si>
  <si>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</si>
  <si>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</si>
  <si>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</si>
  <si>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</si>
  <si>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</si>
  <si>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</si>
  <si>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</si>
  <si>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</si>
  <si>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</si>
  <si>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</si>
  <si>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</si>
  <si>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</si>
  <si>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</si>
  <si>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</si>
  <si>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</si>
  <si>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</si>
  <si>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</si>
  <si>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</si>
  <si>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</si>
  <si>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</si>
  <si>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</si>
  <si>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</si>
  <si>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</si>
  <si>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</si>
  <si>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</si>
  <si>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</si>
  <si>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</si>
  <si>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</si>
  <si>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</si>
  <si>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</si>
  <si>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</si>
  <si>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</si>
  <si>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</si>
  <si>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</si>
  <si>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</si>
  <si>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</si>
  <si>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</si>
  <si>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</si>
  <si>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</si>
  <si>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</si>
  <si>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</si>
  <si>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</si>
  <si>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</si>
  <si>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</si>
  <si>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</si>
  <si>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</si>
  <si>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</si>
  <si>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</si>
  <si>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</si>
  <si>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</si>
  <si>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</si>
  <si>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</si>
  <si>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</si>
  <si>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</si>
  <si>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</si>
  <si>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</si>
  <si>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</si>
  <si>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</si>
  <si>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</si>
  <si>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</si>
  <si>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</si>
  <si>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</si>
  <si>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</si>
  <si>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</si>
  <si>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</si>
  <si>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</si>
  <si>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</si>
  <si>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</si>
  <si>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</si>
  <si>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</si>
  <si>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</si>
  <si>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</si>
  <si>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</si>
  <si>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</si>
  <si>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</si>
  <si>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</si>
  <si>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</si>
  <si>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</si>
  <si>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</si>
  <si>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</si>
  <si>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</si>
  <si>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</si>
  <si>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</si>
  <si>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</si>
  <si>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</si>
  <si>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</si>
  <si>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</si>
  <si>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</si>
  <si>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</si>
  <si>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</si>
  <si>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</si>
  <si>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</si>
  <si>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</si>
  <si>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</si>
  <si>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</si>
  <si>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</si>
  <si>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</si>
  <si>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</si>
  <si>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</si>
  <si>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</si>
  <si>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</si>
  <si>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</si>
  <si>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</si>
  <si>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</si>
  <si>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</si>
  <si>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</si>
  <si>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</si>
  <si>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</si>
  <si>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</si>
  <si>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</si>
  <si>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</si>
  <si>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</si>
  <si>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</si>
  <si>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</si>
  <si>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</si>
  <si>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</si>
  <si>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</si>
  <si>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</si>
  <si>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</si>
  <si>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</si>
  <si>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</si>
  <si>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</si>
  <si>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</si>
  <si>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</si>
  <si>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</si>
  <si>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</si>
  <si>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</si>
  <si>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</si>
  <si>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</si>
  <si>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</si>
  <si>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</si>
  <si>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</si>
  <si>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</si>
  <si>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</si>
  <si>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</si>
  <si>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</si>
  <si>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</si>
  <si>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</si>
  <si>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</si>
  <si>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</si>
  <si>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</si>
  <si>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</si>
  <si>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</si>
  <si>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</si>
  <si>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</si>
  <si>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</si>
  <si>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</si>
  <si>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</si>
  <si>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</si>
  <si>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</si>
  <si>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</si>
  <si>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</si>
  <si>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</si>
  <si>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</si>
  <si>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</si>
  <si>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</si>
  <si>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</si>
  <si>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</si>
  <si>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</si>
  <si>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</si>
  <si>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</si>
  <si>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</si>
  <si>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</si>
  <si>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</si>
  <si>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</si>
  <si>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</si>
  <si>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</si>
  <si>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</si>
  <si>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</si>
  <si>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</si>
  <si>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</si>
  <si>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</si>
  <si>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</si>
  <si>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</si>
  <si>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</si>
  <si>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</si>
  <si>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</si>
  <si>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</si>
  <si>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</si>
  <si>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</si>
  <si>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</si>
  <si>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</si>
  <si>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</si>
  <si>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</si>
  <si>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</si>
  <si>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</si>
  <si>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</si>
  <si>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</si>
  <si>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</si>
  <si>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</si>
  <si>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</si>
  <si>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</si>
  <si>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</si>
  <si>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</si>
  <si>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</si>
  <si>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</si>
  <si>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</si>
  <si>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</si>
  <si>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</si>
  <si>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</si>
  <si>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</si>
  <si>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</si>
  <si>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</si>
  <si>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</si>
  <si>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</si>
  <si>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</si>
  <si>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</si>
  <si>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</si>
  <si>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</si>
  <si>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</si>
  <si>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</si>
  <si>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</si>
  <si>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</si>
  <si>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</si>
  <si>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</si>
  <si>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</si>
  <si>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</si>
  <si>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</si>
  <si>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</si>
  <si>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</si>
  <si>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</si>
  <si>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</si>
  <si>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</si>
  <si>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</si>
  <si>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</si>
  <si>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</si>
  <si>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</si>
  <si>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</si>
  <si>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</si>
  <si>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</si>
  <si>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</si>
  <si>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</si>
  <si>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</si>
  <si>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</si>
  <si>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</si>
  <si>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</si>
  <si>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</si>
  <si>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</si>
  <si>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</si>
  <si>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</si>
  <si>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</si>
  <si>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</si>
  <si>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</si>
  <si>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</si>
  <si>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</si>
  <si>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</si>
  <si>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</si>
  <si>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</si>
  <si>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</si>
  <si>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</si>
  <si>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</si>
  <si>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</si>
  <si>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</si>
  <si>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</si>
  <si>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</si>
  <si>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</si>
  <si>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</si>
  <si>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</si>
  <si>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</si>
  <si>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</si>
  <si>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</si>
  <si>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</si>
  <si>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</si>
  <si>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</si>
  <si>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</si>
  <si>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</si>
  <si>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</si>
  <si>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</si>
  <si>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</si>
  <si>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</si>
  <si>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</si>
  <si>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</si>
  <si>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</si>
  <si>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</si>
  <si>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</si>
  <si>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</si>
  <si>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</si>
  <si>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</si>
  <si>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</si>
  <si>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</si>
  <si>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</si>
  <si>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</si>
  <si>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</si>
  <si>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</si>
  <si>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</si>
  <si>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</si>
  <si>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</si>
  <si>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</si>
  <si>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</si>
  <si>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</si>
  <si>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</si>
  <si>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</si>
  <si>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</si>
  <si>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</si>
  <si>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</si>
  <si>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</si>
  <si>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</si>
  <si>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</si>
  <si>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</si>
  <si>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</si>
  <si>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</si>
  <si>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</si>
  <si>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</si>
  <si>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</si>
  <si>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</si>
  <si>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</si>
  <si>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</si>
  <si>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</si>
  <si>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</si>
  <si>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</si>
  <si>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</si>
  <si>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</si>
  <si>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</si>
  <si>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</si>
  <si>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</si>
  <si>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</si>
  <si>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</si>
  <si>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</si>
  <si>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</si>
  <si>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</si>
  <si>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</si>
  <si>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</si>
  <si>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</si>
  <si>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</si>
  <si>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</si>
  <si>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</si>
  <si>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</si>
  <si>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</si>
  <si>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</si>
  <si>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</si>
  <si>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</si>
  <si>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</si>
  <si>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</si>
  <si>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</si>
  <si>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</si>
  <si>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</si>
  <si>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</si>
  <si>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</si>
  <si>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</si>
  <si>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</si>
  <si>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</si>
  <si>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</si>
  <si>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</si>
  <si>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</si>
  <si>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</si>
  <si>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</si>
  <si>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</si>
  <si>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</si>
  <si>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</si>
  <si>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</si>
  <si>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</si>
  <si>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</si>
  <si>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</si>
  <si>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</si>
  <si>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</si>
  <si>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</si>
  <si>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</si>
  <si>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</si>
  <si>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</si>
  <si>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</si>
  <si>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</si>
  <si>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</si>
  <si>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</si>
  <si>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</si>
  <si>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</si>
  <si>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</si>
  <si>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</si>
  <si>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</si>
  <si>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</si>
  <si>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</si>
  <si>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</si>
  <si>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</si>
  <si>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</si>
  <si>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</si>
  <si>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</si>
  <si>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</si>
  <si>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</si>
  <si>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</si>
  <si>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</si>
  <si>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</si>
  <si>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</si>
  <si>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</si>
  <si>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</si>
  <si>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</si>
  <si>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</si>
  <si>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</si>
  <si>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</si>
  <si>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</si>
  <si>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</si>
  <si>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</si>
  <si>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</si>
  <si>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</si>
  <si>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</si>
  <si>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</si>
  <si>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</si>
  <si>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</si>
  <si>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</si>
  <si>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</si>
  <si>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</si>
  <si>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</si>
  <si>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</si>
  <si>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</si>
  <si>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</si>
  <si>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</si>
  <si>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</si>
  <si>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</si>
  <si>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</si>
  <si>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</si>
  <si>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</si>
  <si>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</si>
  <si>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</si>
  <si>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</si>
  <si>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</si>
  <si>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</si>
  <si>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</si>
  <si>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</si>
  <si>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</si>
  <si>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</si>
  <si>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</si>
  <si>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</si>
  <si>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</si>
  <si>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</si>
  <si>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</si>
  <si>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</si>
  <si>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</si>
  <si>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</si>
  <si>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</si>
  <si>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</si>
  <si>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</si>
  <si>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</si>
  <si>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</si>
  <si>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</si>
  <si>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</si>
  <si>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</si>
  <si>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</si>
  <si>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</si>
  <si>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</si>
  <si>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</si>
  <si>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</si>
  <si>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</si>
  <si>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</si>
  <si>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</si>
  <si>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</si>
  <si>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</si>
  <si>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</si>
  <si>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</si>
  <si>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</si>
  <si>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</si>
  <si>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</si>
  <si>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</si>
  <si>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</si>
  <si>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</si>
  <si>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</si>
  <si>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</si>
  <si>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</si>
  <si>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</si>
  <si>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</si>
  <si>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</si>
  <si>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</si>
  <si>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</si>
  <si>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</si>
  <si>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</si>
  <si>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</si>
  <si>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</si>
  <si>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</si>
  <si>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</si>
  <si>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</si>
  <si>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</si>
  <si>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</si>
  <si>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</si>
  <si>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</si>
  <si>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</si>
  <si>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</si>
  <si>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</si>
  <si>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</si>
  <si>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</si>
  <si>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</si>
  <si>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</si>
  <si>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</si>
  <si>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</si>
  <si>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</si>
  <si>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</si>
  <si>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</si>
  <si>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</si>
  <si>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</si>
  <si>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</si>
  <si>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</si>
  <si>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</si>
  <si>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</si>
  <si>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</si>
  <si>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</si>
  <si>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</si>
  <si>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</si>
  <si>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</si>
  <si>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</si>
  <si>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</si>
  <si>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</si>
  <si>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</si>
  <si>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</si>
  <si>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</si>
  <si>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</si>
  <si>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</si>
  <si>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</si>
  <si>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</si>
  <si>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</si>
  <si>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</si>
  <si>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</si>
  <si>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</si>
  <si>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</si>
  <si>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</si>
  <si>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</si>
  <si>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</si>
  <si>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</si>
  <si>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</si>
  <si>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</si>
  <si>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</si>
  <si>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</si>
  <si>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</si>
  <si>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</si>
  <si>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</si>
  <si>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</si>
  <si>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</si>
  <si>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</si>
  <si>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</si>
  <si>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</si>
  <si>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</si>
  <si>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</si>
  <si>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</si>
  <si>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</si>
  <si>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</si>
  <si>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</si>
  <si>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</si>
  <si>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</si>
  <si>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</si>
  <si>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</si>
  <si>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</si>
  <si>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</si>
  <si>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</si>
  <si>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</si>
  <si>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</si>
  <si>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</si>
  <si>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</si>
  <si>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</si>
  <si>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</si>
  <si>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</si>
  <si>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</si>
  <si>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</si>
  <si>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</si>
  <si>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</si>
  <si>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</si>
  <si>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</si>
  <si>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</si>
  <si>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</si>
  <si>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</si>
  <si>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</si>
  <si>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</si>
  <si>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</si>
  <si>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</si>
  <si>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</si>
  <si>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</si>
  <si>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</si>
  <si>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</si>
  <si>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</si>
  <si>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</si>
  <si>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</si>
  <si>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</si>
  <si>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</si>
  <si>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</si>
  <si>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</si>
  <si>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</si>
  <si>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</si>
  <si>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</si>
  <si>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</si>
  <si>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</si>
  <si>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</si>
  <si>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</si>
  <si>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</si>
  <si>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</si>
  <si>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</si>
  <si>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</si>
  <si>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</si>
  <si>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</si>
  <si>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</si>
  <si>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</si>
  <si>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</si>
  <si>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</si>
  <si>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</si>
  <si>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</si>
  <si>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</si>
  <si>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</si>
  <si>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</si>
  <si>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</si>
  <si>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</si>
  <si>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</si>
  <si>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</si>
  <si>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</si>
  <si>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</si>
  <si>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</si>
  <si>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</si>
  <si>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</si>
  <si>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</si>
  <si>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</si>
  <si>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</si>
  <si>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</si>
  <si>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</si>
  <si>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</si>
  <si>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</si>
  <si>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</si>
  <si>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</si>
  <si>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</si>
  <si>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</si>
  <si>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</si>
  <si>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</si>
  <si>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</si>
  <si>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</si>
  <si>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</si>
  <si>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</si>
  <si>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</si>
  <si>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</si>
  <si>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</si>
  <si>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</si>
  <si>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</si>
  <si>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</si>
  <si>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</si>
  <si>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</si>
  <si>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</si>
  <si>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</si>
  <si>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</si>
  <si>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</si>
  <si>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</si>
  <si>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</si>
  <si>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</si>
  <si>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</si>
  <si>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</si>
  <si>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</si>
  <si>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</si>
  <si>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</si>
  <si>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</si>
  <si>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</si>
  <si>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</si>
  <si>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</si>
  <si>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</si>
  <si>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</si>
  <si>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</si>
  <si>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</si>
  <si>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</si>
  <si>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</si>
  <si>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</si>
  <si>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</si>
  <si>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</si>
  <si>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</si>
  <si>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</si>
  <si>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</si>
  <si>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</si>
  <si>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</si>
  <si>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</si>
  <si>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</si>
  <si>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</si>
  <si>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</si>
  <si>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</si>
  <si>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</si>
  <si>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</si>
  <si>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</si>
  <si>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</si>
  <si>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</si>
  <si>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</si>
  <si>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</si>
  <si>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</si>
  <si>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</si>
  <si>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</si>
  <si>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</si>
  <si>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</si>
  <si>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</si>
  <si>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</si>
  <si>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</si>
  <si>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</si>
  <si>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</si>
  <si>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</si>
  <si>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</si>
  <si>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</si>
  <si>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</si>
  <si>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</si>
  <si>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</si>
  <si>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</si>
  <si>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</si>
  <si>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</si>
  <si>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</si>
  <si>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</si>
  <si>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</si>
  <si>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</si>
  <si>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</si>
  <si>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</si>
  <si>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</si>
  <si>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</si>
  <si>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</si>
  <si>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</si>
  <si>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</si>
  <si>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</si>
  <si>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</si>
  <si>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</si>
  <si>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</si>
  <si>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</si>
  <si>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</si>
  <si>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</si>
  <si>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</si>
  <si>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</si>
  <si>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</si>
  <si>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</si>
  <si>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</si>
  <si>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</si>
  <si>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</si>
  <si>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</si>
  <si>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</si>
  <si>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</si>
  <si>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</si>
  <si>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</si>
  <si>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</si>
  <si>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</si>
  <si>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</si>
  <si>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</si>
  <si>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</si>
  <si>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</si>
  <si>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</si>
  <si>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</si>
  <si>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</si>
  <si>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</si>
  <si>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</si>
  <si>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</si>
  <si>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</si>
  <si>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</si>
  <si>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</si>
  <si>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</si>
  <si>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</si>
  <si>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</si>
  <si>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</si>
  <si>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</si>
  <si>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</si>
  <si>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</si>
  <si>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</si>
  <si>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</si>
  <si>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</si>
  <si>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</si>
  <si>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</si>
  <si>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</si>
  <si>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</si>
  <si>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</si>
  <si>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</si>
  <si>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</si>
  <si>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</si>
  <si>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</si>
  <si>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</si>
  <si>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</si>
  <si>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</si>
  <si>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</si>
  <si>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</si>
  <si>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</si>
  <si>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</si>
  <si>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</si>
  <si>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</si>
  <si>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</si>
  <si>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</si>
  <si>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</si>
  <si>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</si>
  <si>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</si>
  <si>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</si>
  <si>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</si>
  <si>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</si>
  <si>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</si>
  <si>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</si>
  <si>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</si>
  <si>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</si>
  <si>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</si>
  <si>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</si>
  <si>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</si>
  <si>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</si>
  <si>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</si>
  <si>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</si>
  <si>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</si>
  <si>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</si>
  <si>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</si>
  <si>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</si>
  <si>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</si>
  <si>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</si>
  <si>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</si>
  <si>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</si>
  <si>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</si>
  <si>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</si>
  <si>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</si>
  <si>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</si>
  <si>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</si>
  <si>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</si>
  <si>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</si>
  <si>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</si>
  <si>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</si>
  <si>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</si>
  <si>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</si>
  <si>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</si>
  <si>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</si>
  <si>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</si>
  <si>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</si>
  <si>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</si>
  <si>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</si>
  <si>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</si>
  <si>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</si>
  <si>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</si>
  <si>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</si>
  <si>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</si>
  <si>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</si>
  <si>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</si>
  <si>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</si>
  <si>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</si>
  <si>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</si>
  <si>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</si>
  <si>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</si>
  <si>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</si>
  <si>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</si>
  <si>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</si>
  <si>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</si>
  <si>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</si>
  <si>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</si>
  <si>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</si>
  <si>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</si>
  <si>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</si>
  <si>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</si>
  <si>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</si>
  <si>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</si>
  <si>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</si>
  <si>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</si>
  <si>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</si>
  <si>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</si>
  <si>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</si>
  <si>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</si>
  <si>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</si>
  <si>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</si>
  <si>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</si>
  <si>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</si>
  <si>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</si>
  <si>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</si>
  <si>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</si>
  <si>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</si>
  <si>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</si>
  <si>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</si>
  <si>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</si>
  <si>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</si>
  <si>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</si>
  <si>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</si>
  <si>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</si>
  <si>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</si>
  <si>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</si>
  <si>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</si>
  <si>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</si>
  <si>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</si>
  <si>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</si>
  <si>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</si>
  <si>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</si>
  <si>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</si>
  <si>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</si>
  <si>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</si>
  <si>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</si>
  <si>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</si>
  <si>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</si>
  <si>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</si>
  <si>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</si>
  <si>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</si>
  <si>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</si>
  <si>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</si>
  <si>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</si>
  <si>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</si>
  <si>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</si>
  <si>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</si>
  <si>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</si>
  <si>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</si>
  <si>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</si>
  <si>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</si>
  <si>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</si>
  <si>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</si>
  <si>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</si>
  <si>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</si>
  <si>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</si>
  <si>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</si>
  <si>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</si>
  <si>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</si>
  <si>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</si>
  <si>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</si>
  <si>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</si>
  <si>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</si>
  <si>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</si>
  <si>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</si>
  <si>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</si>
  <si>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</si>
  <si>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</si>
  <si>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</si>
  <si>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</si>
  <si>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</si>
  <si>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</si>
  <si>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</si>
  <si>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</si>
  <si>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</si>
  <si>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</si>
  <si>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</si>
  <si>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</si>
  <si>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</si>
  <si>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</si>
  <si>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</si>
  <si>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</si>
  <si>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</si>
  <si>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</si>
  <si>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</si>
  <si>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</si>
  <si>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</si>
  <si>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</si>
  <si>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</si>
  <si>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</si>
  <si>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</si>
  <si>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</si>
  <si>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</si>
  <si>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</si>
  <si>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</si>
  <si>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</si>
  <si>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</si>
  <si>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</si>
  <si>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</si>
  <si>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</si>
  <si>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</si>
  <si>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</si>
  <si>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</si>
  <si>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</si>
  <si>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</si>
  <si>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</si>
  <si>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</si>
  <si>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</si>
  <si>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</si>
  <si>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</si>
  <si>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</si>
  <si>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</si>
  <si>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</si>
  <si>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</si>
  <si>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</si>
  <si>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</si>
  <si>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</si>
  <si>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</si>
  <si>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</si>
  <si>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</si>
  <si>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</si>
  <si>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</si>
  <si>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</si>
  <si>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</si>
  <si>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</si>
  <si>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</si>
  <si>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</si>
  <si>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</si>
  <si>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</si>
  <si>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</si>
  <si>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</si>
  <si>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</si>
  <si>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</si>
  <si>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</si>
  <si>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</si>
  <si>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</si>
  <si>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</si>
  <si>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</si>
  <si>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</si>
  <si>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</si>
  <si>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</si>
  <si>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</si>
  <si>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</si>
  <si>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</si>
  <si>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</si>
  <si>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</si>
  <si>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</si>
  <si>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</si>
  <si>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</si>
  <si>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</si>
  <si>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</si>
  <si>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</si>
  <si>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</si>
  <si>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</si>
  <si>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</si>
  <si>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</si>
  <si>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</si>
  <si>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</si>
  <si>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</si>
  <si>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</si>
  <si>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</si>
  <si>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</si>
  <si>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</si>
  <si>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</si>
  <si>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</si>
  <si>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</si>
  <si>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</si>
  <si>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</si>
  <si>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</si>
  <si>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</si>
  <si>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</si>
  <si>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</si>
  <si>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</si>
  <si>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</si>
  <si>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</si>
  <si>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</si>
  <si>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</si>
  <si>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</si>
  <si>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</si>
  <si>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</si>
  <si>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</si>
  <si>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</si>
  <si>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</si>
  <si>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</si>
  <si>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</si>
  <si>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</si>
  <si>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</si>
  <si>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</si>
  <si>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</si>
  <si>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</si>
  <si>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</si>
  <si>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</si>
  <si>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</si>
  <si>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</si>
  <si>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</si>
  <si>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</si>
  <si>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</si>
  <si>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</si>
  <si>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</si>
  <si>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</si>
  <si>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</si>
  <si>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</si>
  <si>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</si>
  <si>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</si>
  <si>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</si>
  <si>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</si>
  <si>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</si>
  <si>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</si>
  <si>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</si>
  <si>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</si>
  <si>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</si>
  <si>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</si>
  <si>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</si>
  <si>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</si>
  <si>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</si>
  <si>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</si>
  <si>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</si>
  <si>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</si>
  <si>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</si>
  <si>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</si>
  <si>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</si>
  <si>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</si>
  <si>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</si>
  <si>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</si>
  <si>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</si>
  <si>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</si>
  <si>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</si>
  <si>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</si>
  <si>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</si>
  <si>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</si>
  <si>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</si>
  <si>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</si>
  <si>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</si>
  <si>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</si>
  <si>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</si>
  <si>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</si>
  <si>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</si>
  <si>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</si>
  <si>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</si>
  <si>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</si>
  <si>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</si>
  <si>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</si>
  <si>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</si>
  <si>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</si>
  <si>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</si>
  <si>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</si>
  <si>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</si>
  <si>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</si>
  <si>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</si>
  <si>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</si>
  <si>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</si>
  <si>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</si>
  <si>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</si>
  <si>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</si>
  <si>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</si>
  <si>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</si>
  <si>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</si>
  <si>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</si>
  <si>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</si>
  <si>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</si>
  <si>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</si>
  <si>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</si>
  <si>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</si>
  <si>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</si>
  <si>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</si>
  <si>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</si>
  <si>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</si>
  <si>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</si>
  <si>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</si>
  <si>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</si>
  <si>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</si>
  <si>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</si>
  <si>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</si>
  <si>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</si>
  <si>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</si>
  <si>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</si>
  <si>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</si>
  <si>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</si>
  <si>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</si>
  <si>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</si>
  <si>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</si>
  <si>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</si>
  <si>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</si>
  <si>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</si>
  <si>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</si>
  <si>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</si>
  <si>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</si>
  <si>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</si>
  <si>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</si>
  <si>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</si>
  <si>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</si>
  <si>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</si>
  <si>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</si>
  <si>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</si>
  <si>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</si>
  <si>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</si>
  <si>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</si>
  <si>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</si>
  <si>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</si>
  <si>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</si>
  <si>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</si>
  <si>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</si>
  <si>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</si>
  <si>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</si>
  <si>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</si>
  <si>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</si>
  <si>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</si>
  <si>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</si>
  <si>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</si>
  <si>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</si>
  <si>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</si>
  <si>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</si>
  <si>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</si>
  <si>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</si>
  <si>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</si>
  <si>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</si>
  <si>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</si>
  <si>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</si>
  <si>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</si>
  <si>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</si>
  <si>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</si>
  <si>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</si>
  <si>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</si>
  <si>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</si>
  <si>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</si>
  <si>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</si>
  <si>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</si>
  <si>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</si>
  <si>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</si>
  <si>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</si>
  <si>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</si>
  <si>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</si>
  <si>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</si>
  <si>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</si>
  <si>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</si>
  <si>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</si>
  <si>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</si>
  <si>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</si>
  <si>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</si>
  <si>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</si>
  <si>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</si>
  <si>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</si>
  <si>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</si>
  <si>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</si>
  <si>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</si>
  <si>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</si>
  <si>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</si>
  <si>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</si>
  <si>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</si>
  <si>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</si>
  <si>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</si>
  <si>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</si>
  <si>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</si>
  <si>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</si>
  <si>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</si>
  <si>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</si>
  <si>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</si>
  <si>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</si>
  <si>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</si>
  <si>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</si>
  <si>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</si>
  <si>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</si>
  <si>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</si>
  <si>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</si>
  <si>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</si>
  <si>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</si>
  <si>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</si>
  <si>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</si>
  <si>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</si>
  <si>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</si>
  <si>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</si>
  <si>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</si>
  <si>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</si>
  <si>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</si>
  <si>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</si>
  <si>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</si>
  <si>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</si>
  <si>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</si>
  <si>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</si>
  <si>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</si>
  <si>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</si>
  <si>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</si>
  <si>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</si>
  <si>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</si>
  <si>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</si>
  <si>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</si>
  <si>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</si>
  <si>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</si>
  <si>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</si>
  <si>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</si>
  <si>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</si>
  <si>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</si>
  <si>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</si>
  <si>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</si>
  <si>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</si>
  <si>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</si>
  <si>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</si>
  <si>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</si>
  <si>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</si>
  <si>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</si>
  <si>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</si>
  <si>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</si>
  <si>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</si>
  <si>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</si>
  <si>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</si>
  <si>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</si>
  <si>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</si>
  <si>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</si>
  <si>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</si>
  <si>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</si>
  <si>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</si>
  <si>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</si>
  <si>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</si>
  <si>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</si>
  <si>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</si>
  <si>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</si>
  <si>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</si>
  <si>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</si>
  <si>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</si>
  <si>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</si>
  <si>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</si>
  <si>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</si>
  <si>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</si>
  <si>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</si>
  <si>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</si>
  <si>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</si>
  <si>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</si>
  <si>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</si>
  <si>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</si>
  <si>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</si>
  <si>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</si>
  <si>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</si>
  <si>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</si>
  <si>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</si>
  <si>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</si>
  <si>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</si>
  <si>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</si>
  <si>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</si>
  <si>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</si>
  <si>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</si>
  <si>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</si>
  <si>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</si>
  <si>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</si>
  <si>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</si>
  <si>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</si>
  <si>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</si>
  <si>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</si>
  <si>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</si>
  <si>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</si>
  <si>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</si>
  <si>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</si>
  <si>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</si>
  <si>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</si>
  <si>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</si>
  <si>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</si>
  <si>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</si>
  <si>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</si>
  <si>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</si>
  <si>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</si>
  <si>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</si>
  <si>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</si>
  <si>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</si>
  <si>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</si>
  <si>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</si>
  <si>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</si>
  <si>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</si>
  <si>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</si>
  <si>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</si>
  <si>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</si>
  <si>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</si>
  <si>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</si>
  <si>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</si>
  <si>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</si>
  <si>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</si>
  <si>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</si>
  <si>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</si>
  <si>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</si>
  <si>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</si>
  <si>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</si>
  <si>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</si>
  <si>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</si>
  <si>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</si>
  <si>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</si>
  <si>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</si>
  <si>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</si>
  <si>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</si>
  <si>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</si>
  <si>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</si>
  <si>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</si>
  <si>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</si>
  <si>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</si>
  <si>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</si>
  <si>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</si>
  <si>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</si>
  <si>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</si>
  <si>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</si>
  <si>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</si>
  <si>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</si>
  <si>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</si>
  <si>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</si>
  <si>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</si>
  <si>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</si>
  <si>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</si>
  <si>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</si>
  <si>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</si>
  <si>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</si>
  <si>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</si>
  <si>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</si>
  <si>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</si>
  <si>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</si>
  <si>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</si>
  <si>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</si>
  <si>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</si>
  <si>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</si>
  <si>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</si>
  <si>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</si>
  <si>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</si>
  <si>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</si>
  <si>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</si>
  <si>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</si>
  <si>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</si>
  <si>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</si>
  <si>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</si>
  <si>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</si>
  <si>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</si>
  <si>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</si>
  <si>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</si>
  <si>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</si>
  <si>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</si>
  <si>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</si>
  <si>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</si>
  <si>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</si>
  <si>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</si>
  <si>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</si>
  <si>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</si>
  <si>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</si>
  <si>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</si>
  <si>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</si>
  <si>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</si>
  <si>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</si>
  <si>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</si>
  <si>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</si>
  <si>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</si>
  <si>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</si>
  <si>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</si>
  <si>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</si>
  <si>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</si>
  <si>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</si>
  <si>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</si>
  <si>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</si>
  <si>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</si>
  <si>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</si>
  <si>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</si>
  <si>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</si>
  <si>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</si>
  <si>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</si>
  <si>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</si>
  <si>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</si>
  <si>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</si>
  <si>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</si>
  <si>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</si>
  <si>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</si>
  <si>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</si>
  <si>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</si>
  <si>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</si>
  <si>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</si>
  <si>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</si>
  <si>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</si>
  <si>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</si>
  <si>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</si>
  <si>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</si>
  <si>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</si>
  <si>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</si>
  <si>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</si>
  <si>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</si>
  <si>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</si>
  <si>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</si>
  <si>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</si>
  <si>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</si>
  <si>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</si>
  <si>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</si>
  <si>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</si>
  <si>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</si>
  <si>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</si>
  <si>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</si>
  <si>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</si>
  <si>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</si>
  <si>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</si>
  <si>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</si>
  <si>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</si>
  <si>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</si>
  <si>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</si>
  <si>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</si>
  <si>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</si>
  <si>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</si>
  <si>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</si>
  <si>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</si>
  <si>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</si>
  <si>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</si>
  <si>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</si>
  <si>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</si>
  <si>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</si>
  <si>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</si>
  <si>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</si>
  <si>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</si>
  <si>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</si>
  <si>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</si>
  <si>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</si>
  <si>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</si>
  <si>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</si>
  <si>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</si>
  <si>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</si>
  <si>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</si>
  <si>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</si>
  <si>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</si>
  <si>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</si>
  <si>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</si>
  <si>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</si>
  <si>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</si>
  <si>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</si>
  <si>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</si>
  <si>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</si>
  <si>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</si>
  <si>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</si>
  <si>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</si>
  <si>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</si>
  <si>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</si>
  <si>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</si>
  <si>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</si>
  <si>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</si>
  <si>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</si>
  <si>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</si>
  <si>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</si>
  <si>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</si>
  <si>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</si>
  <si>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</si>
  <si>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</si>
  <si>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</si>
  <si>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</si>
  <si>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</si>
  <si>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</si>
  <si>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</si>
  <si>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</si>
  <si>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</si>
  <si>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</si>
  <si>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</si>
  <si>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</si>
  <si>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</si>
  <si>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</si>
  <si>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</si>
  <si>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</si>
  <si>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</si>
  <si>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</si>
  <si>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</si>
  <si>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</si>
  <si>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</si>
  <si>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</si>
  <si>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</si>
  <si>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</si>
  <si>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</si>
  <si>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</si>
  <si>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</si>
  <si>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</si>
  <si>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</si>
  <si>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</si>
  <si>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</si>
  <si>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</si>
  <si>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</si>
  <si>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</si>
  <si>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</si>
  <si>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</si>
  <si>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</si>
  <si>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</si>
  <si>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</si>
  <si>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</si>
  <si>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</si>
  <si>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</si>
  <si>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</si>
  <si>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</si>
  <si>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</si>
  <si>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</si>
  <si>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</si>
  <si>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</si>
  <si>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</si>
  <si>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</si>
  <si>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</si>
  <si>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</si>
  <si>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</si>
  <si>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</si>
  <si>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</si>
  <si>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</si>
  <si>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</si>
  <si>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</si>
  <si>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</si>
  <si>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</si>
  <si>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</si>
  <si>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</si>
  <si>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</si>
  <si>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</si>
  <si>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</si>
  <si>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</si>
  <si>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</si>
  <si>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</si>
  <si>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</si>
  <si>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</si>
  <si>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</si>
  <si>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</si>
  <si>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</si>
  <si>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</si>
  <si>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</si>
  <si>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</si>
  <si>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</si>
  <si>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</si>
  <si>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</si>
  <si>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</si>
  <si>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</si>
  <si>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</si>
  <si>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</si>
  <si>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</si>
  <si>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</si>
  <si>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</si>
  <si>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</si>
  <si>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</si>
  <si>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</si>
  <si>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</si>
  <si>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</si>
  <si>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</si>
  <si>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</si>
  <si>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</si>
  <si>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</si>
  <si>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</si>
  <si>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</si>
  <si>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</si>
  <si>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</si>
  <si>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</si>
  <si>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</si>
  <si>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</si>
  <si>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</si>
  <si>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</si>
  <si>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</si>
  <si>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</si>
  <si>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</si>
  <si>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</si>
  <si>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</si>
  <si>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</si>
  <si>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</si>
  <si>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</si>
  <si>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</si>
  <si>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</si>
  <si>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</si>
  <si>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</si>
  <si>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</si>
  <si>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</si>
  <si>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</si>
  <si>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</si>
  <si>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</si>
  <si>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</si>
  <si>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</si>
  <si>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</si>
  <si>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</si>
  <si>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</si>
  <si>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</si>
  <si>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</si>
  <si>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</si>
  <si>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</si>
  <si>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</si>
  <si>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</si>
  <si>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</si>
  <si>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</si>
  <si>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</si>
  <si>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</si>
  <si>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</si>
  <si>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</si>
  <si>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</si>
  <si>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</si>
  <si>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</si>
  <si>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</si>
  <si>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</si>
  <si>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</si>
  <si>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</si>
  <si>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</si>
  <si>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</si>
  <si>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</si>
  <si>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</si>
  <si>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</si>
  <si>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</si>
  <si>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</si>
  <si>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</si>
  <si>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</si>
  <si>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</si>
  <si>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</si>
  <si>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</si>
  <si>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</si>
  <si>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</si>
  <si>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</si>
  <si>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</si>
  <si>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</si>
  <si>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</si>
  <si>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</si>
  <si>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</si>
  <si>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</si>
  <si>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</si>
  <si>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</si>
  <si>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</si>
  <si>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</si>
  <si>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</si>
  <si>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</si>
  <si>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</si>
  <si>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</si>
  <si>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</si>
  <si>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</si>
  <si>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</si>
  <si>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</si>
  <si>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</si>
  <si>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</si>
  <si>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</si>
  <si>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</si>
  <si>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</si>
  <si>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</si>
  <si>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</si>
  <si>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</si>
  <si>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</si>
  <si>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</si>
  <si>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</si>
  <si>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</si>
  <si>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</si>
  <si>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</si>
  <si>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</si>
  <si>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</si>
  <si>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</si>
  <si>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</si>
  <si>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</si>
  <si>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</si>
  <si>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</si>
  <si>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</si>
  <si>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</si>
  <si>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</si>
  <si>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</si>
  <si>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</si>
  <si>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</si>
  <si>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</si>
  <si>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</si>
  <si>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</si>
  <si>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</si>
  <si>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</si>
  <si>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</si>
  <si>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</si>
  <si>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</si>
  <si>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</si>
  <si>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</si>
  <si>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</si>
  <si>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</si>
  <si>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</si>
  <si>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</si>
  <si>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</si>
  <si>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</si>
  <si>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</si>
  <si>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</si>
  <si>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</si>
  <si>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</si>
  <si>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</si>
  <si>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</si>
  <si>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</si>
  <si>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</si>
  <si>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</si>
  <si>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</si>
  <si>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</si>
  <si>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</si>
  <si>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</si>
  <si>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</si>
  <si>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</si>
  <si>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</si>
  <si>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</si>
  <si>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</si>
  <si>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</si>
  <si>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</si>
  <si>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</si>
  <si>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</si>
  <si>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</si>
  <si>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</si>
  <si>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</si>
  <si>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</si>
  <si>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</si>
  <si>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</si>
  <si>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</si>
  <si>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</si>
  <si>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</si>
  <si>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</si>
  <si>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</si>
  <si>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</si>
  <si>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</si>
  <si>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</si>
  <si>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</si>
  <si>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</si>
  <si>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</si>
  <si>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</si>
  <si>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</si>
  <si>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</si>
  <si>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</si>
  <si>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</si>
  <si>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</si>
  <si>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</si>
  <si>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</si>
  <si>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</si>
  <si>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</si>
  <si>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</si>
  <si>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</si>
  <si>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</si>
  <si>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</si>
  <si>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</si>
  <si>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</si>
  <si>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</si>
  <si>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</si>
  <si>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</si>
  <si>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</si>
  <si>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</si>
  <si>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</si>
  <si>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</si>
  <si>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</si>
  <si>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</si>
  <si>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</si>
  <si>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</si>
  <si>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</si>
  <si>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</si>
  <si>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</si>
  <si>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</si>
  <si>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</si>
  <si>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</si>
  <si>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</si>
  <si>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</si>
  <si>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</si>
  <si>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</si>
  <si>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</si>
  <si>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</si>
  <si>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</si>
  <si>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</si>
  <si>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</si>
  <si>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</si>
  <si>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</si>
  <si>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</si>
  <si>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</si>
  <si>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</si>
  <si>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</si>
  <si>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</si>
  <si>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</si>
  <si>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</si>
  <si>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</si>
  <si>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</si>
  <si>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</si>
  <si>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</si>
  <si>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</si>
  <si>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</si>
  <si>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</si>
  <si>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</si>
  <si>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</si>
  <si>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</si>
  <si>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</si>
  <si>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</si>
  <si>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</si>
  <si>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</si>
  <si>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</si>
  <si>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</si>
  <si>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</si>
  <si>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</si>
  <si>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</si>
  <si>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</si>
  <si>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</si>
  <si>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</si>
  <si>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</si>
  <si>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</si>
  <si>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</si>
  <si>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</si>
  <si>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</si>
  <si>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</si>
  <si>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</si>
  <si>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</si>
  <si>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</si>
  <si>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</si>
  <si>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</si>
  <si>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</si>
  <si>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</si>
  <si>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</si>
  <si>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</si>
  <si>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</si>
  <si>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</si>
  <si>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</si>
  <si>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</si>
  <si>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</si>
  <si>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</si>
  <si>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</si>
  <si>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</si>
  <si>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</si>
  <si>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</si>
  <si>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</si>
  <si>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</si>
  <si>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</si>
  <si>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</si>
  <si>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</si>
  <si>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</si>
  <si>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</si>
  <si>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</si>
  <si>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</si>
  <si>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</si>
  <si>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</si>
  <si>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</si>
  <si>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</si>
  <si>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</si>
  <si>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</si>
  <si>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</si>
  <si>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</si>
  <si>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</si>
  <si>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</si>
  <si>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</si>
  <si>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</si>
  <si>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</si>
  <si>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</si>
  <si>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</si>
  <si>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</si>
  <si>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</si>
  <si>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</si>
  <si>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</si>
  <si>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</si>
  <si>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</si>
  <si>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</si>
  <si>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</si>
  <si>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</si>
  <si>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</si>
  <si>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</si>
  <si>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</si>
  <si>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</si>
  <si>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</si>
  <si>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</si>
  <si>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</si>
  <si>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</si>
  <si>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</si>
  <si>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</si>
  <si>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</si>
  <si>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</si>
  <si>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</si>
  <si>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</si>
  <si>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</si>
  <si>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</si>
  <si>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</si>
  <si>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</si>
  <si>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</si>
  <si>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</si>
  <si>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</si>
  <si>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</si>
  <si>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</si>
  <si>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</si>
  <si>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</si>
  <si>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</si>
  <si>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</si>
  <si>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</si>
  <si>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</si>
  <si>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</si>
  <si>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</si>
  <si>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</si>
  <si>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</si>
  <si>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</si>
  <si>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</si>
  <si>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</si>
  <si>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</si>
  <si>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</si>
  <si>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</si>
  <si>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</si>
  <si>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</si>
  <si>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</si>
  <si>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</si>
  <si>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</si>
  <si>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</si>
  <si>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</si>
  <si>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</si>
  <si>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</si>
  <si>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</si>
  <si>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</si>
  <si>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</si>
  <si>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</si>
  <si>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</si>
  <si>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</si>
  <si>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</si>
  <si>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</si>
  <si>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</si>
  <si>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</si>
  <si>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</si>
  <si>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</si>
  <si>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</si>
  <si>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</si>
  <si>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</si>
  <si>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</si>
  <si>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</si>
  <si>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</si>
  <si>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</si>
  <si>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</si>
  <si>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</si>
  <si>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</si>
  <si>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</si>
  <si>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</si>
  <si>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</si>
  <si>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</si>
  <si>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</si>
  <si>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</si>
  <si>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</si>
  <si>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</si>
  <si>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</si>
  <si>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</si>
  <si>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</si>
  <si>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</si>
  <si>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</si>
  <si>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</si>
  <si>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</si>
  <si>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</si>
  <si>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</si>
  <si>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</si>
  <si>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</si>
  <si>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</si>
  <si>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</si>
  <si>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</si>
  <si>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</si>
  <si>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</si>
  <si>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</si>
  <si>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</si>
  <si>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</si>
  <si>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</si>
  <si>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</si>
  <si>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</si>
  <si>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</si>
  <si>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</si>
  <si>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</si>
  <si>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</si>
  <si>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</si>
  <si>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</si>
  <si>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</si>
  <si>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</si>
  <si>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</si>
  <si>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</si>
  <si>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</si>
  <si>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</si>
  <si>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</si>
  <si>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</si>
  <si>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</si>
  <si>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</si>
  <si>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</si>
  <si>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</si>
  <si>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</si>
  <si>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</si>
  <si>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</si>
  <si>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</si>
  <si>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</si>
  <si>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</si>
  <si>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</si>
  <si>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</si>
  <si>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</si>
  <si>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</si>
  <si>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</si>
  <si>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</si>
  <si>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</si>
  <si>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</si>
  <si>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</si>
  <si>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</si>
  <si>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</si>
  <si>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</si>
  <si>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</si>
  <si>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</si>
  <si>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</si>
  <si>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</si>
  <si>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</si>
  <si>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</si>
  <si>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</si>
  <si>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</si>
  <si>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</si>
  <si>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</si>
  <si>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</si>
  <si>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</si>
  <si>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</si>
  <si>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</si>
  <si>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</si>
  <si>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</si>
  <si>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</si>
  <si>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</si>
  <si>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</si>
  <si>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</si>
  <si>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</si>
  <si>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</si>
  <si>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</si>
  <si>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</si>
  <si>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</si>
  <si>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</si>
  <si>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</si>
  <si>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</si>
  <si>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</si>
  <si>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</si>
  <si>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</si>
  <si>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</si>
  <si>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</si>
  <si>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</si>
  <si>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</si>
  <si>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</si>
  <si>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</si>
  <si>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</si>
  <si>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</si>
  <si>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</si>
  <si>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</si>
  <si>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</si>
  <si>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</si>
  <si>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</si>
  <si>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</si>
  <si>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</si>
  <si>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</si>
  <si>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</si>
  <si>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</si>
  <si>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</si>
  <si>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</si>
  <si>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</si>
  <si>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</si>
  <si>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</si>
  <si>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</si>
  <si>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</si>
  <si>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</si>
  <si>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</si>
  <si>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</si>
  <si>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</si>
  <si>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</si>
  <si>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</si>
  <si>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</si>
  <si>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</si>
  <si>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</si>
  <si>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</si>
  <si>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</si>
  <si>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</si>
  <si>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</si>
  <si>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</si>
  <si>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</si>
  <si>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</si>
  <si>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</si>
  <si>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</si>
  <si>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</si>
  <si>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</si>
  <si>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</si>
  <si>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</si>
  <si>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</si>
  <si>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</si>
  <si>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</si>
  <si>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</si>
  <si>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</si>
  <si>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</si>
  <si>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</si>
  <si>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</si>
  <si>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</si>
  <si>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</si>
  <si>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</si>
  <si>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</si>
  <si>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</si>
  <si>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</si>
  <si>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</si>
  <si>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</si>
  <si>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</si>
  <si>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</si>
  <si>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</si>
  <si>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</si>
  <si>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</si>
  <si>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</si>
  <si>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</si>
  <si>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</si>
  <si>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</si>
  <si>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</si>
  <si>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</si>
  <si>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</si>
  <si>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</si>
  <si>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</si>
  <si>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</si>
  <si>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</si>
  <si>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</si>
  <si>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</si>
  <si>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</si>
  <si>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</si>
  <si>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</si>
  <si>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</si>
  <si>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</si>
  <si>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</si>
  <si>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</si>
  <si>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</si>
  <si>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</si>
  <si>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</si>
  <si>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</si>
  <si>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</si>
  <si>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</si>
  <si>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</si>
  <si>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</si>
  <si>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</si>
  <si>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</si>
  <si>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</si>
  <si>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</si>
  <si>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</si>
  <si>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</si>
  <si>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</si>
  <si>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</si>
  <si>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</si>
  <si>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</si>
  <si>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</si>
  <si>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</si>
  <si>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</si>
  <si>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</si>
  <si>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</si>
  <si>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</si>
  <si>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</si>
  <si>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</si>
  <si>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</si>
  <si>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</si>
  <si>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</si>
  <si>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</si>
  <si>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</si>
  <si>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</si>
  <si>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</si>
  <si>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</si>
  <si>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</si>
  <si>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</si>
  <si>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</si>
  <si>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</si>
  <si>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</si>
  <si>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</si>
  <si>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</si>
  <si>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</si>
  <si>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</si>
  <si>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</si>
  <si>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</si>
  <si>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</si>
  <si>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</si>
  <si>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</si>
  <si>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</si>
  <si>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</si>
  <si>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</si>
  <si>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</si>
  <si>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</si>
  <si>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</si>
  <si>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</si>
  <si>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</si>
  <si>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</si>
  <si>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</si>
  <si>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</si>
  <si>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</si>
  <si>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</si>
  <si>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</si>
  <si>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</si>
  <si>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</si>
  <si>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</si>
  <si>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</si>
  <si>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</si>
  <si>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</si>
  <si>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</si>
  <si>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</si>
  <si>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</si>
  <si>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</si>
  <si>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</si>
  <si>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</si>
  <si>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</si>
  <si>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</si>
  <si>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</si>
  <si>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</si>
  <si>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</si>
  <si>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</si>
  <si>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</si>
  <si>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</si>
  <si>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</si>
  <si>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</si>
  <si>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</si>
  <si>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</si>
  <si>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</si>
  <si>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</si>
  <si>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</si>
  <si>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</si>
  <si>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</si>
  <si>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</si>
  <si>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</si>
  <si>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</si>
  <si>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</si>
  <si>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</si>
  <si>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</si>
  <si>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</si>
  <si>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</si>
  <si>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</si>
  <si>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</si>
  <si>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</si>
  <si>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</si>
  <si>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</si>
  <si>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</si>
  <si>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</si>
  <si>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</si>
  <si>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</si>
  <si>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</si>
  <si>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</si>
  <si>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</si>
  <si>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</si>
  <si>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</si>
  <si>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</si>
  <si>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</si>
  <si>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</si>
  <si>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</si>
  <si>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</si>
  <si>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</si>
  <si>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</si>
  <si>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</si>
  <si>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</si>
  <si>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</si>
  <si>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</si>
  <si>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</si>
  <si>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</si>
  <si>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</si>
  <si>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</si>
  <si>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</si>
  <si>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</si>
  <si>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</si>
  <si>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</si>
  <si>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</si>
  <si>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</si>
  <si>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</si>
  <si>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</si>
  <si>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</si>
  <si>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</si>
  <si>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</si>
  <si>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</si>
  <si>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</si>
  <si>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</si>
  <si>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</si>
  <si>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</si>
  <si>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</si>
  <si>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</si>
  <si>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</si>
  <si>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</si>
  <si>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</si>
  <si>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</si>
  <si>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</si>
  <si>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</si>
  <si>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</si>
  <si>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</si>
  <si>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</si>
  <si>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</si>
  <si>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</si>
  <si>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</si>
  <si>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</si>
  <si>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</si>
  <si>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</si>
  <si>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</si>
  <si>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</si>
  <si>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</si>
  <si>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</si>
  <si>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</si>
  <si>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</si>
  <si>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</si>
  <si>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</si>
  <si>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</si>
  <si>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</si>
  <si>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</si>
  <si>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</si>
  <si>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</si>
  <si>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</si>
  <si>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</si>
  <si>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</si>
  <si>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</si>
  <si>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</si>
  <si>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</si>
  <si>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</si>
  <si>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</si>
  <si>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</si>
  <si>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</si>
  <si>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</si>
  <si>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</si>
  <si>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</si>
  <si>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</si>
  <si>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</si>
  <si>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</si>
  <si>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</si>
  <si>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</si>
  <si>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</si>
  <si>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</si>
  <si>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</si>
  <si>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</si>
  <si>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</si>
  <si>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</si>
  <si>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</si>
  <si>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</si>
  <si>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</si>
  <si>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</si>
  <si>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</si>
  <si>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</si>
  <si>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</si>
  <si>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</si>
  <si>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</si>
  <si>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</si>
  <si>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</si>
  <si>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</si>
  <si>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</si>
  <si>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</si>
  <si>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</si>
  <si>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</si>
  <si>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</si>
  <si>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</si>
  <si>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</si>
  <si>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</si>
  <si>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</si>
  <si>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</si>
  <si>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</si>
  <si>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</si>
  <si>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</si>
  <si>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</si>
  <si>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</si>
  <si>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</si>
  <si>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</si>
  <si>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</si>
  <si>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</si>
  <si>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</si>
  <si>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</si>
  <si>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</si>
  <si>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</si>
  <si>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</si>
  <si>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</si>
  <si>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</si>
  <si>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</si>
  <si>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</si>
  <si>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</si>
  <si>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</si>
  <si>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</si>
  <si>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</si>
  <si>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</si>
  <si>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</si>
  <si>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</si>
  <si>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</si>
  <si>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</si>
  <si>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</si>
  <si>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</si>
  <si>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</si>
  <si>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</si>
  <si>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</si>
  <si>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</si>
  <si>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</si>
  <si>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</si>
  <si>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</si>
  <si>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</si>
  <si>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</si>
  <si>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</si>
  <si>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</si>
  <si>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</si>
  <si>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</si>
  <si>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</si>
  <si>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</si>
  <si>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</si>
  <si>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</si>
  <si>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</si>
  <si>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</si>
  <si>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</si>
  <si>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</si>
  <si>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</si>
  <si>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</si>
  <si>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</si>
  <si>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</si>
  <si>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</si>
  <si>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</si>
  <si>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</si>
  <si>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</si>
  <si>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</si>
  <si>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</si>
  <si>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</si>
  <si>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</si>
  <si>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</si>
  <si>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</si>
  <si>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</si>
  <si>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</si>
  <si>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</si>
  <si>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</si>
  <si>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</si>
  <si>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</si>
  <si>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</si>
  <si>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</si>
  <si>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</si>
  <si>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</si>
  <si>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</si>
  <si>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</si>
  <si>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</si>
  <si>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</si>
  <si>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</si>
  <si>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</si>
  <si>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</si>
  <si>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</si>
  <si>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</si>
  <si>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</si>
  <si>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</si>
  <si>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</si>
  <si>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</si>
  <si>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</si>
  <si>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</si>
  <si>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</si>
  <si>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</si>
  <si>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</si>
  <si>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</si>
  <si>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</si>
  <si>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</si>
  <si>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</si>
  <si>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</si>
  <si>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</si>
  <si>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</si>
  <si>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</si>
  <si>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</si>
  <si>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</si>
  <si>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</si>
  <si>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</si>
  <si>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</si>
  <si>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</si>
  <si>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</si>
  <si>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</si>
  <si>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</si>
  <si>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</si>
  <si>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</si>
  <si>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</si>
  <si>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</si>
  <si>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</si>
  <si>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</si>
  <si>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</si>
  <si>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</si>
  <si>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</si>
  <si>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</si>
  <si>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</si>
  <si>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</si>
  <si>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</si>
  <si>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</si>
  <si>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</si>
  <si>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</si>
  <si>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</si>
  <si>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</si>
  <si>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</si>
  <si>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</si>
  <si>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</si>
  <si>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</si>
  <si>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</si>
  <si>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</si>
  <si>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</si>
  <si>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</si>
  <si>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</si>
  <si>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</si>
  <si>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</si>
  <si>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</si>
  <si>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</si>
  <si>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</si>
  <si>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</si>
  <si>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</si>
  <si>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</si>
  <si>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</si>
  <si>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</si>
  <si>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</si>
  <si>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</si>
  <si>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</si>
  <si>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</si>
  <si>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</si>
  <si>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</si>
  <si>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</si>
  <si>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</si>
  <si>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</si>
  <si>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</si>
  <si>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</si>
  <si>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</si>
  <si>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</si>
  <si>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</si>
  <si>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</si>
  <si>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</si>
  <si>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</si>
  <si>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</si>
  <si>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</si>
  <si>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</si>
  <si>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</si>
  <si>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</si>
  <si>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</si>
  <si>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</si>
  <si>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</si>
  <si>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</si>
  <si>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</si>
  <si>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</si>
  <si>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</si>
  <si>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</si>
  <si>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</si>
  <si>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</si>
  <si>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</si>
  <si>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</si>
  <si>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</si>
  <si>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</si>
  <si>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</si>
  <si>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</si>
  <si>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</si>
  <si>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</si>
  <si>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</si>
  <si>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</si>
  <si>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</si>
  <si>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</si>
  <si>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</si>
  <si>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</si>
  <si>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</si>
  <si>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</si>
  <si>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</si>
  <si>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</si>
  <si>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</si>
  <si>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</si>
  <si>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</si>
  <si>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</si>
  <si>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</si>
  <si>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</si>
  <si>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</si>
  <si>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</si>
  <si>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</si>
  <si>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</si>
  <si>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</si>
  <si>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</si>
  <si>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</si>
  <si>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</si>
  <si>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</si>
  <si>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</si>
  <si>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</si>
  <si>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</si>
  <si>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</si>
  <si>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</si>
  <si>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</si>
  <si>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</si>
  <si>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</si>
  <si>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</si>
  <si>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</si>
  <si>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</si>
  <si>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</si>
  <si>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</si>
  <si>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</si>
  <si>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</si>
  <si>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</si>
  <si>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</si>
  <si>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</si>
  <si>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</si>
  <si>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</si>
  <si>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</si>
  <si>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</si>
  <si>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</si>
  <si>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</si>
  <si>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</si>
  <si>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</si>
  <si>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</si>
  <si>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</si>
  <si>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</si>
  <si>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</si>
  <si>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</si>
  <si>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</si>
  <si>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</si>
  <si>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</si>
  <si>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</si>
  <si>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</si>
  <si>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</si>
  <si>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</si>
  <si>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</si>
  <si>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</si>
  <si>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</si>
  <si>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</si>
  <si>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</si>
  <si>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</si>
  <si>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</si>
  <si>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</si>
  <si>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</si>
  <si>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</si>
  <si>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</si>
  <si>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</si>
  <si>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</si>
  <si>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</si>
  <si>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</si>
  <si>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</si>
  <si>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</si>
  <si>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</si>
  <si>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</si>
  <si>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</si>
  <si>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</si>
  <si>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</si>
  <si>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</si>
  <si>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</si>
  <si>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</si>
  <si>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</si>
  <si>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</si>
  <si>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</si>
  <si>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</si>
  <si>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</si>
  <si>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</si>
  <si>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</si>
  <si>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</si>
  <si>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</si>
  <si>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</si>
  <si>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</si>
  <si>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</si>
  <si>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</si>
  <si>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</si>
  <si>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</si>
  <si>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</si>
  <si>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</si>
  <si>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</si>
  <si>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</si>
  <si>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</si>
  <si>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</si>
  <si>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</si>
  <si>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</si>
  <si>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</si>
  <si>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</si>
  <si>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</si>
  <si>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</si>
  <si>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</si>
  <si>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</si>
  <si>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</si>
  <si>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</si>
  <si>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</si>
  <si>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</si>
  <si>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</si>
  <si>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</si>
  <si>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</si>
  <si>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</si>
  <si>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</si>
  <si>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</si>
  <si>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</si>
  <si>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</si>
  <si>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</si>
  <si>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</si>
  <si>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</si>
  <si>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</si>
  <si>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</si>
  <si>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</si>
  <si>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</si>
  <si>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</si>
  <si>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</si>
  <si>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</si>
  <si>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</si>
  <si>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</si>
  <si>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</si>
  <si>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</si>
  <si>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</si>
  <si>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</si>
  <si>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</si>
  <si>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</si>
  <si>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</si>
  <si>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</si>
  <si>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</si>
  <si>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</si>
  <si>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</si>
  <si>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</si>
  <si>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</si>
  <si>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</si>
  <si>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</si>
  <si>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</si>
  <si>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</si>
  <si>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</si>
  <si>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</si>
  <si>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</si>
  <si>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</si>
  <si>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</si>
  <si>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</si>
  <si>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</si>
  <si>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</si>
  <si>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</si>
  <si>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</si>
  <si>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</si>
  <si>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</si>
  <si>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</si>
  <si>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</si>
  <si>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</si>
  <si>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</si>
  <si>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</si>
  <si>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</si>
  <si>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</si>
  <si>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</si>
  <si>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</si>
  <si>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</si>
  <si>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</si>
  <si>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</si>
  <si>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</si>
  <si>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</si>
  <si>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</si>
  <si>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</si>
  <si>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</si>
  <si>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</si>
  <si>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</si>
  <si>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</si>
  <si>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</si>
  <si>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</si>
  <si>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</si>
  <si>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</si>
  <si>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</si>
  <si>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</si>
  <si>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</si>
  <si>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</si>
  <si>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</si>
  <si>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</si>
  <si>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</si>
  <si>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</si>
  <si>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</si>
  <si>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</si>
  <si>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</si>
  <si>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</si>
  <si>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</si>
  <si>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</si>
  <si>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</si>
  <si>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</si>
  <si>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</si>
  <si>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</si>
  <si>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</si>
  <si>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</si>
  <si>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</si>
  <si>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</si>
  <si>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</si>
  <si>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</si>
  <si>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</si>
  <si>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</si>
  <si>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</si>
  <si>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</si>
  <si>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</si>
  <si>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</si>
  <si>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</si>
  <si>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</si>
  <si>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</si>
  <si>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</si>
  <si>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</si>
  <si>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</si>
  <si>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</si>
  <si>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</si>
  <si>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</si>
  <si>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</si>
  <si>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</si>
  <si>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</si>
  <si>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</si>
  <si>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</si>
  <si>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</si>
  <si>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</si>
  <si>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</si>
  <si>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</si>
  <si>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</si>
  <si>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</si>
  <si>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</si>
  <si>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</si>
  <si>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</si>
  <si>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</si>
  <si>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</si>
  <si>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</si>
  <si>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</si>
  <si>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</si>
  <si>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</si>
  <si>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</si>
  <si>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</si>
  <si>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</si>
  <si>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</si>
  <si>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</si>
  <si>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</si>
  <si>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</si>
  <si>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</si>
  <si>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</si>
  <si>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</si>
  <si>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</si>
  <si>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</si>
  <si>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</si>
  <si>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</si>
  <si>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</si>
  <si>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</si>
  <si>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</si>
  <si>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</si>
  <si>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</si>
  <si>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</si>
  <si>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</si>
  <si>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</si>
  <si>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</si>
  <si>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</si>
  <si>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</si>
  <si>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</si>
  <si>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</si>
  <si>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</si>
  <si>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</si>
  <si>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</si>
  <si>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</si>
  <si>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</si>
  <si>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 xml:space="preserve">team on the way need 40 min </t>
  </si>
  <si>
    <t>PCM-20251105-00002105</t>
  </si>
  <si>
    <t xml:space="preserve">Minor </t>
  </si>
  <si>
    <t xml:space="preserve"> 2025-11-05 13:00:16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</si>
</sst>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xf numFmtId="22" fontId="22" fillId="7" borderId="8" xfId="0" applyNumberFormat="1" applyFont="1" applyFill="1" applyBorder="1" applyAlignment="1">
      <alignment horizontal="center" vertical="center"/>
    </xf>
    <xf numFmtId="0" fontId="9" fillId="9" borderId="12"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wrapText="1"/>
    </xf>
    <xf numFmtId="0" fontId="26" fillId="9" borderId="8" xfId="0" applyFont="1" applyFill="1" applyBorder="1" applyAlignment="1">
      <alignment horizontal="center" vertical="center" wrapText="1"/>
    </xf>
    <xf numFmtId="0" fontId="26" fillId="9" borderId="10" xfId="0" applyFont="1" applyFill="1" applyBorder="1" applyAlignment="1">
      <alignment horizontal="center" vertical="center"/>
    </xf>
    <xf numFmtId="0" fontId="9" fillId="0" borderId="11" xfId="0" applyFont="1" applyFill="1" applyBorder="1" applyAlignment="1">
      <alignment horizontal="center" vertical="center"/>
    </xf>
    <xf numFmtId="0" fontId="9" fillId="7" borderId="12" xfId="0" applyNumberFormat="1" applyFont="1" applyFill="1" applyBorder="1" applyAlignment="1">
      <alignment horizontal="center" vertical="center"/>
    </xf>
    <xf numFmtId="0" fontId="9" fillId="2" borderId="12" xfId="0" applyFont="1" applyFill="1" applyBorder="1" applyAlignment="1">
      <alignment horizontal="center" vertical="center"/>
    </xf>
    <xf numFmtId="0" fontId="13" fillId="19" borderId="12" xfId="0" applyFont="1" applyFill="1" applyBorder="1" applyAlignment="1">
      <alignment horizontal="center" vertical="center"/>
    </xf>
    <xf numFmtId="165" fontId="9" fillId="0" borderId="1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IFERROR(NOW()-F3,"-")</calculatedColumnFormula>
    </tableColumn>
    <tableColumn id="8" xr3:uid="{00000000-0010-0000-0D00-000008000000}" name="Creat Fault First Time Occured" dataDxfId="4"/>
    <tableColumn id="9" xr3:uid="{00000000-0010-0000-0D00-000009000000}" name="Power Source" dataDxfId="3">
      <calculatedColumnFormula>IFERROR(VLOOKUP(D3,DB!A:F,6,0),"")</calculatedColumnFormula>
    </tableColumn>
    <tableColumn id="10" xr3:uid="{00000000-0010-0000-0D00-00000A000000}" name="Battery Backup Status" dataDxfId="2">
      <calculatedColumnFormula>IFERROR(VLOOKUP(D3,DB!A:G,7,0),"")</calculatedColumnFormula>
    </tableColumn>
    <tableColumn id="11" xr3:uid="{00000000-0010-0000-0D00-00000B000000}" name="EM Field Feedback" dataDxfId="1"/>
    <tableColumn id="12" xr3:uid="{00000000-0010-0000-0D00-00000C000000}" name="Site Owner" dataDxfId="0">
      <calculatedColumnFormula>IFERROR(VLOOKUP(D3,DB!A:I,9,0),"")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304.04496944444691</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0.59028194444545079</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45966.993395370373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45966.993395370373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45966.993395370373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45966.993395370373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45966.993395370373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45966.993395370373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45966.993395370373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45966.993395370373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45966.993395370373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45966.993395370373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45966.993395370373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45966.993395370373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45966.993395370373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45966.993395370373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45966.993395370373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45966.993395370373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45966.993395370373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45966.993395370373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45966.993395370373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45966.993395370373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45966.993395370373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45966.993395370373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45966.993395370373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45966.993395370373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45966.993395370373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45966.993395370373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45966.993395370373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45966.993395370373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45966.993395370373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45966.993395370373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45966.993395370373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45966.993395370373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45966.993395370373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45966.993395370373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45966.993395370373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45966.993395370373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45966.993395370373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45966.993395370373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45966.993395370373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45966.993395370373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45966.993395370373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45966.993395370373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45966.993395370373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45966.993395370373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45966.993395370373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45966.993395370373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45966.993395370373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45966.993395370373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45966.993395370373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45966.993395370373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45966.993395370373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45966.993395370373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45966.993395370373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45966.993395370373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45966.993395370373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45966.993395370373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45966.993395370373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45966.993395370373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45966.993395370373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45966.993395370373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45966.993395370373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45966.993395370373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45966.993395370373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45966.993395370373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45966.993395370373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45966.993395370373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45966.993395370373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45966.993395370373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45966.993395370373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45966.993395370373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45966.993395370373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45966.993395370373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45966.993395370373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45966.993395370373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45966.993395370373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45966.993395370373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45966.993395370373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45966.993395370373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45966.993395370373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45966.993395370373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45966.993395370373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45966.993395370373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45966.993395370373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45966.993395370373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45966.993395370373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45966.993395370373</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45966.993395370373</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D34F2BA1-2FDA-4C21-BA50-B4EE4F217DA4}"/>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141.99355740741157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8.2513120370422257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45966.993395370373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45966.993395370373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45966.993395370373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45966.993395370373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45966.993395370373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45966.993395370373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45966.993395370373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45966.993395370373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45966.993395370373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45966.993395370373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45966.993395370373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45966.993395370373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45966.993395370373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45966.993395370373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45966.993395370373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45966.993395370373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45966.993395370373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45966.993395370373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45966.993395370373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45966.993395370373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45966.993395370373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45966.993395370373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45966.993395370373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45966.993395370373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45966.993395370373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45966.993395370373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45966.993395370373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45966.993395370373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45966.993395370373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45966.993395370373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45966.993395370373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45966.993395370373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45966.993395370373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45966.993395370373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45966.993395370373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45966.993395370373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45966.993395370373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45966.993395370373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45966.993395370373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45966.993395370373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45966.993395370373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45966.993395370373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45966.993395370373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45966.993395370373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45966.993395370373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45966.993395370373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45966.993395370373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45966.993395370373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45966.993395370373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45966.993395370373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45966.993395370373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45966.993395370373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45966.993395370373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45966.993395370373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45966.993395370373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45966.993395370373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45966.993395370373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45966.993395370373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45966.993395370373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45966.993395370373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45966.993395370373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45966.993395370373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45966.993395370373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45966.993395370373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45966.993395370373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45966.993395370373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45966.993395370373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45966.993395370373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45966.993395370373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45966.993395370373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45966.993395370373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45966.993395370373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45966.993395370373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45966.993395370373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45966.993395370373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45966.993395370373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45966.993395370373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45966.993395370373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45966.993395370373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45966.993395370373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45966.993395370373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45966.993395370373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45966.993395370373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45966.993395370373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45966.993395370373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45966.993395370373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45966.993395370373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45966.993395370373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45966.993395370373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45966.993395370373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45966.993395370373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45966.993395370373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45966.993395370373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45966.993395370373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45966.993395370373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45966.993395370373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45966.993395370373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45966.993395370373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45966.993395370373</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77"/>
      <c r="B2" s="62" t="str">
        <f>IFERROR(VLOOKUP(D2,DB!A:K,11,0),"")</f>
        <v/>
      </c>
      <c r="C2" s="18"/>
      <c r="D2" s="18"/>
      <c r="E2" s="18"/>
      <c r="F2" s="20"/>
      <c r="G2" s="21">
        <f t="shared" ref="G2:G25" ca="1" si="0">IFERROR(NOW()-F2,"-")</f>
        <v>45966.993395370373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45966.993395370373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45966.993395370373</v>
      </c>
      <c r="H4" s="22"/>
      <c r="I4" s="19" t="str">
        <f>IFERROR(VLOOKUP(D4,DB!A:F,6,0),"")</f>
        <v/>
      </c>
      <c r="J4" s="18" t="str">
        <f>IFERROR(VLOOKUP(D4,DB!A:G,7,0),"")</f>
        <v/>
      </c>
      <c r="K4" s="46"/>
      <c r="L4" s="23" t="str">
        <f>IFERROR(VLOOKUP(D4,DB!A:I,9,0),"")</f>
        <v/>
      </c>
    </row>
    <row r="5" spans="1:13" ht="15" customHeight="1">
      <c r="A5" s="19"/>
      <c r="B5" s="62" t="str">
        <f>IFERROR(VLOOKUP(#REF!,DB!A:K,11,0),"")</f>
        <v/>
      </c>
      <c r="C5" s="18"/>
      <c r="D5" s="19"/>
      <c r="E5" s="18"/>
      <c r="F5" s="20"/>
      <c r="G5" s="21">
        <f t="shared" ca="1" si="0"/>
        <v>45966.993395370373</v>
      </c>
      <c r="H5" s="22"/>
      <c r="I5" s="19" t="str">
        <f>IFERROR(VLOOKUP(#REF!,DB!A:F,6,0),"")</f>
        <v/>
      </c>
      <c r="J5" s="18" t="str">
        <f>IFERROR(VLOOKUP(#REF!,DB!A:G,7,0),"")</f>
        <v/>
      </c>
      <c r="K5" s="46"/>
      <c r="L5" s="23" t="str">
        <f>IFERROR(VLOOKUP(#REF!,DB!A:I,9,0),"")</f>
        <v/>
      </c>
    </row>
    <row r="6" spans="1:13" ht="15" customHeight="1">
      <c r="A6" s="19"/>
      <c r="B6" s="62" t="str">
        <f>IFERROR(VLOOKUP(D6,DB!A:K,11,0),"")</f>
        <v/>
      </c>
      <c r="C6" s="18"/>
      <c r="D6" s="18"/>
      <c r="E6" s="18"/>
      <c r="F6" s="20"/>
      <c r="G6" s="21">
        <f t="shared" ca="1" si="0"/>
        <v>45966.993395370373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45966.993395370373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45966.993395370373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45966.993395370373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45966.993395370373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45966.993395370373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45966.993395370373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45966.993395370373</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45966.993395370373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45966.993395370373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45966.993395370373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45966.993395370373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45966.993395370373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45966.993395370373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45966.993395370373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45966.993395370373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45966.993395370373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45966.993395370373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45966.993395370373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45966.993395370373</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45966.993395370373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45966.993395370373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45966.993395370373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45966.993395370373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45966.993395370373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45966.993395370373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45966.993395370373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45966.993395370373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45966.993395370373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45966.993395370373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45966.993395370373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45966.993395370373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45966.993395370373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45966.993395370373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45966.993395370373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45966.993395370373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45966.993395370373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45966.993395370373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45966.993395370373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45966.993395370373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45966.993395370373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45966.993395370373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45966.993395370373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45966.993395370373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45966.993395370373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45966.993395370373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45966.993395370373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45966.993395370373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45966.993395370373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45966.993395370373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45966.993395370373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45966.993395370373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45966.993395370373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45966.993395370373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45966.993395370373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45966.993395370373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45966.993395370373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45966.993395370373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45966.993395370373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45966.993395370373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45966.993395370373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45966.993395370373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45966.993395370373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45966.993395370373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45966.993395370373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45966.993395370373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45966.993395370373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45966.993395370373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45966.993395370373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45966.993395370373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45966.993395370373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45966.993395370373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45966.993395370373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45966.993395370373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45966.993395370373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45966.993395370373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45966.993395370373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45966.993395370373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45966.993395370373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45966.993395370373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45966.993395370373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45966.993395370373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45966.993395370373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45966.993395370373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45966.993395370373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45966.993395370373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45966.993395370373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45966.993395370373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45966.993395370373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45966.993395370373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45966.993395370373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45966.993395370373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45966.993395370373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45966.993395370373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45966.993395370373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45966.993395370373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45966.993395370373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45966.993395370373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45966.993395370373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45966.993395370373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45966.993395370373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45966.993395370373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45966.993395370373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45966.993395370373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45966.993395370373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45966.993395370373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45966.993395370373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45966.993395370373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45966.993395370373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45966.993395370373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45966.993395370373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45966.993395370373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45966.993395370373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45966.993395370373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45966.993395370373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45966.993395370373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45966.993395370373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45966.993395370373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45966.993395370373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45966.993395370373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45966.993395370373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45966.993395370373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45966.993395370373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45966.993395370373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45966.993395370373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45966.993395370373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45966.993395370373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45966.993395370373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45966.993395370373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45966.993395370373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45966.993395370373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45966.993395370373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45966.993395370373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45966.993395370373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45966.993395370373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45966.993395370373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45966.993395370373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45966.993395370373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45966.993395370373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45966.993395370373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45966.993395370373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45966.993395370373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45966.993395370373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45966.993395370373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45966.993395370373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45966.993395370373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45966.993395370373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45966.993395370373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45966.993395370373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45966.993395370373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45966.993395370373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45966.993395370373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45966.993395370373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45966.993395370373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45966.993395370373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45966.993395370373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45966.993395370373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45966.993395370373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45966.993395370373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45966.993395370373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45966.993395370373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45966.993395370373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45966.993395370373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45966.993395370373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45966.993395370373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45966.993395370373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45966.993395370373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45966.993395370373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45966.993395370373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45966.993395370373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45966.993395370373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45966.993395370373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45966.993395370373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45966.993395370373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45966.993395370373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45966.993395370373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45966.993395370373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45966.993395370373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45966.993395370373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45966.993395370373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45966.993395370373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45966.993395370373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45966.993395370373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45966.993395370373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45966.993395370373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45966.993395370373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45966.993395370373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45966.993395370373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45966.993395370373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45966.993395370373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45966.993395370373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45966.993395370373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45966.993395370373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45966.993395370373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45966.993395370373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45966.993395370373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45966.993395370373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45966.993395370373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45966.993395370373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45966.993395370373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45966.993395370373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45966.993395370373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45966.993395370373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45966.993395370373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45966.993395370373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45966.993395370373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45966.993395370373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45966.993395370373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45966.993395370373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45966.993395370373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45966.993395370373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45966.993395370373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45966.993395370373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45966.993395370373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45966.993395370373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45966.993395370373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45966.993395370373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45966.993395370373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45966.993395370373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45966.993395370373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45966.993395370373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45966.993395370373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45966.993395370373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45966.993395370373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45966.993395370373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45966.993395370373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45966.993395370373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45966.993395370373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45966.993395370373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45966.993395370373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45966.993395370373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45966.993395370373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45966.993395370373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45966.993395370373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45966.993395370373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45966.993395370373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45966.993395370373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45966.993395370373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45966.993395370373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45966.993395370373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45966.993395370373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45966.993395370373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45966.993395370373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45966.993395370373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45966.993395370373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45966.993395370373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45966.993395370373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45966.993395370373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45966.993395370373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45966.993395370373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45966.993395370373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45966.993395370373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45966.993395370373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45966.993395370373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45966.993395370373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45966.993395370373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45966.993395370373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45966.993395370373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45966.993395370373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45966.993395370373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45966.993395370373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45966.993395370373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45966.993395370373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45966.993395370373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45966.993395370373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45966.993395370373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45966.993395370373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45966.993395370373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45966.993395370373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45966.993395370373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45966.993395370373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45966.993395370373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45966.993395370373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45966.993395370373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45966.993395370373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45966.993395370373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45966.993395370373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45966.993395370373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45966.993395370373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45966.993395370373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45966.993395370373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45966.993395370373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45966.993395370373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45966.993395370373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45966.993395370373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45966.993395370373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45966.993395370373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45966.993395370373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45966.993395370373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45966.993395370373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45966.993395370373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45966.993395370373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45966.993395370373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45966.993395370373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45966.993395370373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45966.993395370373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45966.993395370373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45966.993395370373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45966.993395370373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45966.993395370373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45966.993395370373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45966.993395370373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45966.993395370373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45966.993395370373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45966.993395370373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45966.993395370373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45966.993395370373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45966.993395370373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45966.993395370373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45966.993395370373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45966.993395370373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45966.993395370373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45966.993395370373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45966.993395370373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45966.993395370373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45966.993395370373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45966.993395370373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45966.993395370373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45966.993395370373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45966.993395370373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45966.993395370373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45966.993395370373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45966.993395370373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45966.993395370373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45966.993395370373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45966.993395370373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45966.993395370373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45966.993395370373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45966.993395370373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45966.993395370373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45966.993395370373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45966.993395370373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45966.993395370373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45966.993395370373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45966.993395370373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45966.993395370373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45966.993395370373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45966.993395370373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45966.993395370373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45966.993395370373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45966.993395370373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45966.993395370373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45966.993395370373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45966.993395370373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45966.993395370373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45966.993395370373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45966.993395370373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45966.993395370373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45966.993395370373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45966.993395370373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45966.993395370373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45966.993395370373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45966.993395370373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45966.993395370373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45966.993395370373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45966.993395370373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45966.993395370373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45966.993395370373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45966.993395370373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45966.993395370373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45966.993395370373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45966.993395370373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45966.993395370373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45966.993395370373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45966.993395370373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45966.993395370373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45966.993395370373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45966.993395370373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45966.993395370373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45966.993395370373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45966.993395370373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45966.993395370373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45966.993395370373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45966.993395370373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45966.993395370373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45966.993395370373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45966.993395370373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45966.993395370373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45966.993395370373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45966.993395370373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45966.993395370373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45966.993395370373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45966.993395370373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45966.993395370373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45966.993395370373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45966.993395370373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45966.993395370373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45966.993395370373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45966.993395370373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45966.993395370373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45966.993395370373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45966.993395370373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45966.993395370373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45966.993395370373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45966.993395370373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45966.993395370373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45966.993395370373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45966.993395370373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45966.993395370373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45966.993395370373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45966.993395370373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45966.993395370373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45966.993395370373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45966.993395370373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45966.993395370373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45966.993395370373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45966.993395370373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45966.993395370373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45966.993395370373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45966.993395370373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45966.993395370373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45966.993395370373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45966.993395370373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45966.993395370373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45966.993395370373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45966.993395370373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45966.993395370373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45966.993395370373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45966.993395370373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45966.993395370373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45966.993395370373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45966.993395370373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45966.993395370373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45966.993395370373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45966.993395370373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45966.993395370373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45966.993395370373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45966.993395370373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45966.993395370373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45966.993395370373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45966.993395370373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45966.993395370373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45966.993395370373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45966.993395370373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45966.993395370373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45966.993395370373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45966.993395370373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45966.993395370373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45966.993395370373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45966.993395370373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45966.993395370373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45966.993395370373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45966.993395370373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45966.993395370373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45966.993395370373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45966.993395370373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45966.993395370373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45966.993395370373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45966.993395370373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45966.993395370373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45966.993395370373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45966.993395370373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45966.993395370373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45966.993395370373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45966.993395370373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45966.993395370373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45966.993395370373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45966.993395370373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45966.993395370373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45966.993395370373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45966.993395370373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45966.993395370373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45966.993395370373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45966.993395370373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45966.993395370373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45966.993395370373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45966.993395370373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45966.993395370373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45966.993395370373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45966.993395370373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45966.993395370373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45966.993395370373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45966.993395370373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45966.993395370373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45966.993395370373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45966.993395370373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45966.993395370373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45966.993395370373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45966.993395370373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45966.993395370373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45966.993395370373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45966.993395370373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45966.993395370373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45966.993395370373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45966.993395370373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45966.993395370373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45966.993395370373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45966.993395370373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45966.993395370373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45966.993395370373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45966.993395370373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45966.993395370373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45966.993395370373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45966.993395370373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45966.993395370373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45966.993395370373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45966.993395370373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45966.993395370373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45966.993395370373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45966.993395370373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45966.993395370373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45966.993395370373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45966.993395370373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45966.993395370373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45966.993395370373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45966.993395370373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45966.993395370373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45966.993395370373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45966.993395370373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45966.993395370373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45966.993395370373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45966.993395370373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45966.993395370373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45966.993395370373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45966.993395370373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45966.993395370373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45966.993395370373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45966.993395370373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45966.993395370373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45966.993395370373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45966.993395370373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45966.993395370373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45966.993395370373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45966.993395370373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45966.993395370373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45966.993395370373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45966.993395370373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45966.993395370373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45966.993395370373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45966.993395370373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45966.993395370373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45966.993395370373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45966.993395370373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45966.993395370373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45966.993395370373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45966.993395370373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45966.993395370373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45966.993395370373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45966.993395370373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45966.993395370373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45966.993395370373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45966.993395370373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45966.993395370373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45966.993395370373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45966.993395370373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45966.993395370373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45966.993395370373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45966.993395370373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45966.993395370373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45966.993395370373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45966.993395370373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45966.993395370373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45966.993395370373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45966.993395370373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45966.993395370373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45966.993395370373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45966.993395370373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45966.993395370373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45966.993395370373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45966.993395370373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45966.993395370373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45966.993395370373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45966.993395370373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45966.993395370373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45966.993395370373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45966.993395370373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45966.993395370373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45966.993395370373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45966.993395370373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45966.993395370373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45966.993395370373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45966.993395370373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45966.993395370373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45966.993395370373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45966.993395370373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45966.993395370373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45966.993395370373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45966.993395370373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45966.993395370373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45966.993395370373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45966.993395370373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45966.993395370373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45966.993395370373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45966.993395370373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45966.993395370373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45966.993395370373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45966.993395370373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45966.993395370373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45966.993395370373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45966.993395370373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45966.993395370373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45966.993395370373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45966.993395370373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45966.993395370373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45966.993395370373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45966.993395370373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45966.993395370373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45966.993395370373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45966.993395370373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45966.993395370373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45966.993395370373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45966.993395370373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45966.993395370373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45966.993395370373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45966.993395370373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45966.993395370373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45966.993395370373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45966.993395370373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45966.993395370373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45966.993395370373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45966.993395370373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45966.993395370373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45966.993395370373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45966.993395370373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45966.993395370373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45966.993395370373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45966.993395370373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45966.993395370373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45966.993395370373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45966.993395370373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45966.993395370373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45966.993395370373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45966.993395370373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45966.993395370373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45966.993395370373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45966.993395370373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45966.993395370373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45966.993395370373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45966.993395370373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45966.993395370373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45966.993395370373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45966.993395370373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45966.993395370373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45966.993395370373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45966.993395370373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45966.993395370373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45966.993395370373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45966.993395370373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45966.993395370373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45966.993395370373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45966.993395370373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45966.993395370373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45966.993395370373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45966.993395370373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45966.993395370373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45966.993395370373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45966.993395370373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45966.993395370373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45966.993395370373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45966.993395370373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45966.993395370373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45966.993395370373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45966.993395370373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45966.993395370373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45966.993395370373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45966.993395370373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45966.993395370373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45966.993395370373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45966.993395370373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45966.993395370373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45966.993395370373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45966.993395370373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45966.993395370373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45966.993395370373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45966.993395370373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45966.993395370373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45966.993395370373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45966.993395370373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45966.993395370373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45966.993395370373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45966.993395370373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45966.993395370373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45966.993395370373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45966.993395370373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45966.993395370373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45966.993395370373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45966.993395370373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45966.993395370373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45966.993395370373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45966.993395370373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45966.993395370373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45966.993395370373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45966.993395370373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45966.993395370373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45966.993395370373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45966.993395370373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45966.993395370373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45966.993395370373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45966.993395370373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45966.993395370373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45966.993395370373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45966.993395370373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45966.993395370373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45966.993395370373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45966.993395370373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45966.993395370373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45966.993395370373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45966.993395370373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45966.993395370373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45966.993395370373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45966.993395370373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45966.993395370373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45966.993395370373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45966.993395370373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45966.993395370373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45966.993395370373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45966.993395370373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45966.993395370373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45966.993395370373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45966.993395370373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45966.993395370373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45966.993395370373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45966.993395370373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45966.993395370373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45966.993395370373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45966.993395370373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45966.993395370373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45966.993395370373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45966.993395370373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45966.993395370373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45966.993395370373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45966.993395370373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45966.993395370373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45966.993395370373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45966.993395370373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45966.993395370373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45966.993395370373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45966.993395370373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45966.993395370373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45966.993395370373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45966.993395370373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45966.993395370373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45966.993395370373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45966.993395370373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45966.993395370373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45966.993395370373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45966.993395370373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45966.993395370373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45966.993395370373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45966.993395370373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45966.993395370373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45966.993395370373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45966.993395370373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45966.993395370373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45966.993395370373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45966.993395370373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45966.993395370373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45966.993395370373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45966.993395370373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45966.993395370373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45966.993395370373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45966.993395370373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45966.993395370373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45966.993395370373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45966.993395370373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45966.993395370373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45966.993395370373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45966.993395370373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45966.993395370373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45966.993395370373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45966.993395370373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45966.993395370373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45966.993395370373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45966.993395370373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45966.993395370373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45966.993395370373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45966.993395370373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45966.993395370373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45966.993395370373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45966.993395370373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45966.993395370373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45966.993395370373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45966.993395370373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45966.993395370373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45966.993395370373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45966.993395370373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45966.993395370373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45966.993395370373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45966.993395370373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45966.993395370373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45966.993395370373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45966.993395370373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45966.993395370373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45966.993395370373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45966.993395370373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45966.993395370373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45966.993395370373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45966.993395370373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45966.993395370373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45966.993395370373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45966.993395370373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45966.993395370373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45966.993395370373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45966.993395370373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45966.993395370373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45966.993395370373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45966.993395370373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45966.993395370373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45966.993395370373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45966.993395370373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45966.993395370373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45966.993395370373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45966.993395370373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45966.993395370373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45966.993395370373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45966.993395370373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45966.993395370373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45966.993395370373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45966.993395370373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45966.993395370373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45966.993395370373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45966.993395370373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45966.993395370373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45966.993395370373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45966.993395370373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45966.993395370373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45966.993395370373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45966.993395370373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45966.993395370373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45966.993395370373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45966.993395370373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45966.993395370373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45966.993395370373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45966.993395370373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45966.993395370373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45966.993395370373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45966.993395370373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45966.993395370373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45966.993395370373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45966.993395370373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45966.993395370373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45966.993395370373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45966.993395370373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45966.993395370373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45966.993395370373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45966.993395370373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45966.993395370373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45966.993395370373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45966.993395370373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45966.993395370373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45966.993395370373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45966.993395370373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45966.993395370373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45966.993395370373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45966.993395370373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45966.993395370373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45966.993395370373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45966.993395370373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45966.993395370373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45966.993395370373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45966.993395370373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45966.993395370373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45966.993395370373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45966.993395370373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45966.993395370373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45966.993395370373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45966.993395370373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45966.993395370373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45966.993395370373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45966.993395370373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45966.993395370373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45966.993395370373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45966.993395370373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45966.993395370373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45966.993395370373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45966.993395370373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45966.993395370373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45966.993395370373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45966.993395370373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45966.993395370373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45966.993395370373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45966.993395370373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45966.993395370373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45966.993395370373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45966.993395370373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45966.993395370373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45966.993395370373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45966.993395370373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45966.993395370373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45966.993395370373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45966.993395370373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45966.993395370373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45966.993395370373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45966.993395370373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45966.993395370373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45966.993395370373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45966.993395370373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45966.993395370373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45966.993395370373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45966.993395370373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45966.993395370373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45966.993395370373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45966.993395370373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45966.993395370373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45966.993395370373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45966.993395370373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45966.993395370373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45966.993395370373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45966.993395370373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45966.993395370373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45966.993395370373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45966.993395370373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45966.993395370373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45966.993395370373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45966.993395370373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45966.993395370373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45966.993395370373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45966.993395370373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45966.993395370373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45966.993395370373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45966.993395370373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45966.993395370373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45966.993395370373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45966.993395370373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45966.993395370373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45966.993395370373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45966.993395370373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45966.993395370373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45966.993395370373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45966.993395370373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45966.993395370373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45966.993395370373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45966.993395370373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45966.993395370373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45966.993395370373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45966.993395370373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45966.993395370373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45966.993395370373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45966.993395370373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45966.993395370373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45966.993395370373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45966.993395370373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45966.993395370373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45966.993395370373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45966.993395370373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45966.993395370373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45966.993395370373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45966.993395370373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45966.993395370373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45966.993395370373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45966.993395370373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45966.993395370373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45966.993395370373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45966.993395370373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45966.993395370373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45966.993395370373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45966.993395370373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45966.993395370373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45966.993395370373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45966.993395370373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45966.993395370373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45966.993395370373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45966.993395370373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45966.993395370373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45966.993395370373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45966.993395370373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45966.993395370373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45966.993395370373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45966.993395370373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45966.993395370373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45966.993395370373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45966.993395370373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45966.993395370373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45966.993395370373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45966.993395370373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45966.993395370373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45966.993395370373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45966.993395370373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45966.993395370373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45966.993395370373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45966.993395370373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45966.993395370373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45966.993395370373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45966.993395370373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45966.993395370373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45966.993395370373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45966.993395370373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45966.993395370373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45966.993395370373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45966.993395370373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45966.993395370373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45966.993395370373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45966.993395370373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45966.993395370373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45966.993395370373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45966.993395370373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45966.993395370373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45966.993395370373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45966.993395370373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45966.993395370373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45966.993395370373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45966.993395370373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45966.993395370373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45966.993395370373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45966.993395370373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45966.993395370373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45966.993395370373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45966.993395370373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45966.993395370373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45966.993395370373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45966.993395370373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45966.993395370373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45966.993395370373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45966.993395370373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45966.993395370373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45966.993395370373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45966.993395370373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45966.993395370373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45966.993395370373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45966.993395370373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45966.993395370373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45966.993395370373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45966.993395370373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45966.993395370373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45966.993395370373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45966.993395370373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45966.993395370373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45966.993395370373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45966.993395370373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45966.993395370373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45966.993395370373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45966.993395370373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45966.993395370373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45966.993395370373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45966.993395370373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45966.993395370373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45966.993395370373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45966.993395370373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45966.993395370373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45966.993395370373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45966.993395370373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45966.993395370373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45966.993395370373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45966.993395370373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45966.993395370373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45966.993395370373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45966.993395370373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45966.993395370373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45966.993395370373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45966.993395370373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45966.993395370373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45966.993395370373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45966.993395370373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45966.993395370373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45966.993395370373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45966.993395370373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45966.993395370373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45966.993395370373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45966.993395370373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45966.993395370373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45966.993395370373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45966.993395370373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45966.993395370373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45966.993395370373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45966.993395370373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45966.993395370373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45966.993395370373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45966.993395370373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45966.993395370373</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263.51267777777684</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0.2099000000016531</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6.9784259263542481E-2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45966.993395370373</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45966.993395370373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45966.993395370373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45966.993395370373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45966.993395370373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45966.993395370373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45966.993395370373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45966.993395370373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45966.993395370373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45966.993395370373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45966.993395370373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45966.993395370373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45966.993395370373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45966.993395370373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45966.993395370373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45966.993395370373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45966.993395370373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45966.993395370373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45966.993395370373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45966.993395370373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45966.993395370373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97"/>
      <c r="F26" s="122"/>
      <c r="G26" s="123">
        <f ca="1">IFERROR(NOW()-F26,"")</f>
        <v>45966.993395370373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97"/>
      <c r="F27" s="122"/>
      <c r="G27" s="123">
        <f ca="1">IFERROR(NOW()-F27,"")</f>
        <v>45966.993395370373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93"/>
      <c r="E28" s="97"/>
      <c r="F28" s="122"/>
      <c r="G28" s="123">
        <f ca="1">IFERROR(NOW()-F28,"")</f>
        <v>45966.993395370373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93"/>
      <c r="E29" s="121"/>
      <c r="F29" s="122"/>
      <c r="G29" s="123">
        <f ca="1">IFERROR(NOW()-F29,"")</f>
        <v>45966.993395370373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93"/>
      <c r="E30" s="121"/>
      <c r="F30" s="122"/>
      <c r="G30" s="123">
        <f ca="1">IFERROR(NOW()-F30,"")</f>
        <v>45966.993395370373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45966.993395370373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45966.993395370373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45966.993395370373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45966.993395370373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45966.993395370373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45966.993395370373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45966.993395370373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45966.993395370373</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45966.993395370373</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75.161335185184726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40.8045180555564</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18.332284259260632</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4.0976388889248483E-2</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45966.993395370373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45966.993395370373</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45966.993395370373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45966.993395370373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45966.993395370373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45966.993395370373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45966.993395370373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45966.993395370373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45966.993395370373</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45966.993395370373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45966.993395370373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45966.993395370373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45966.993395370373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45966.993395370373</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45966.993395370373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45966.993395370373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45966.993395370373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45966.993395370373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45966.993395370373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45966.993395370373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45966.993395370373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45966.993395370373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45966.993395370373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45966.993395370373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45966.993395370373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45966.993395370373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45966.993395370373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45966.993395370373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45966.993395370373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45966.993395370373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45966.993395370373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45966.993395370373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45966.993395370373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45966.993395370373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45966.993395370373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45966.993395370373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45966.993395370373</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45966.993395370373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45966.993395370373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45966.993395370373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45966.993395370373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45966.993395370373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45966.993395370373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45966.993395370373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45966.993395370373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45966.993395370373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45966.993395370373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45966.993395370373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45966.993395370373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45966.993395370373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45966.993395370373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45966.993395370373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45966.993395370373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45966.993395370373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45966.993395370373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45966.993395370373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45966.993395370373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45966.993395370373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45966.993395370373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45966.993395370373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45966.993395370373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45966.993395370373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45966.993395370373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45966.993395370373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45966.993395370373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45966.993395370373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45966.993395370373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45966.993395370373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45966.993395370373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45966.993395370373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45966.993395370373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45966.993395370373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45966.993395370373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45966.993395370373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45966.993395370373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45966.993395370373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45966.993395370373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45966.993395370373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45966.993395370373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45966.993395370373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45966.993395370373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45966.993395370373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45966.993395370373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45966.993395370373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45966.993395370373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45966.993395370373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45966.993395370373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45966.993395370373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45966.993395370373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45966.993395370373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45966.993395370373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45966.993395370373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45966.993395370373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45966.993395370373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45966.993395370373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45966.993395370373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45966.993395370373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45966.993395370373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45966.993395370373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45966.993395370373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45966.993395370373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45966.993395370373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45966.993395370373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45966.993395370373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45966.993395370373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45966.993395370373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45966.993395370373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45966.993395370373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45966.993395370373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45966.993395370373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45966.993395370373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45966.993395370373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45966.993395370373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45966.993395370373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45966.993395370373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45966.993395370373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45966.993395370373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45966.993395370373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45966.993395370373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45966.993395370373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45966.993395370373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45966.993395370373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45966.993395370373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45966.993395370373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45966.993395370373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45966.993395370373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45966.993395370373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45966.993395370373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45966.993395370373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45966.993395370373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45966.993395370373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45966.993395370373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45966.993395370373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45966.993395370373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45966.993395370373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45966.993395370373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45966.993395370373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45966.993395370373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45966.993395370373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45966.993395370373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45966.993395370373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45966.993395370373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45966.993395370373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45966.993395370373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45966.993395370373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45966.993395370373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45966.993395370373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45966.993395370373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45966.993395370373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45966.993395370373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45966.993395370373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45966.993395370373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45966.993395370373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45966.993395370373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45966.993395370373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45966.993395370373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45966.993395370373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45966.993395370373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45966.993395370373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45966.993395370373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45966.993395370373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45966.993395370373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45966.993395370373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45966.993395370373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45966.993395370373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45966.993395370373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45966.993395370373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45966.993395370373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45966.993395370373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45966.993395370373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45966.993395370373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45966.993395370373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45966.993395370373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45966.993395370373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45966.993395370373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45966.993395370373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45966.993395370373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45966.993395370373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45966.993395370373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45966.993395370373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45966.993395370373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45966.993395370373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45966.993395370373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45966.993395370373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45966.993395370373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45966.993395370373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45966.993395370373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45966.993395370373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45966.993395370373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45966.993395370373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45966.993395370373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45966.993395370373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45966.993395370373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45966.993395370373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45966.993395370373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45966.993395370373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45966.993395370373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45966.993395370373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45966.993395370373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45966.993395370373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45966.993395370373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45966.993395370373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45966.993395370373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45966.993395370373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45966.993395370373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45966.993395370373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45966.993395370373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45966.993395370373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45966.993395370373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45966.993395370373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45966.993395370373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45966.993395370373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45966.993395370373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45966.993395370373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45966.993395370373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45966.993395370373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45966.993395370373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45966.993395370373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45966.993395370373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45966.993395370373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45966.993395370373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45966.993395370373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45966.993395370373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45966.993395370373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45966.993395370373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45966.993395370373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45966.993395370373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45966.993395370373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45966.993395370373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45966.993395370373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45966.993395370373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45966.993395370373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45966.993395370373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45966.993395370373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45966.993395370373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45966.993395370373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45966.993395370373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45966.993395370373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45966.993395370373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45966.993395370373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45966.993395370373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45966.993395370373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45966.993395370373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45966.993395370373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45966.993395370373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45966.993395370373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45966.993395370373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45966.993395370373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45966.993395370373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45966.993395370373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45966.993395370373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45966.993395370373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45966.993395370373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45966.993395370373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45966.993395370373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45966.993395370373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45966.993395370373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45966.993395370373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45966.993395370373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45966.993395370373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45966.993395370373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45966.993395370373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45966.993395370373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45966.993395370373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45966.993395370373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45966.993395370373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45966.993395370373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45966.993395370373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45966.993395370373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45966.993395370373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45966.993395370373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45966.993395370373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45966.993395370373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45966.993395370373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45966.993395370373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45966.993395370373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45966.993395370373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45966.993395370373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45966.993395370373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45966.993395370373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45966.993395370373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45966.993395370373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45966.993395370373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45966.993395370373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45966.993395370373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45966.993395370373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45966.993395370373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45966.993395370373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45966.993395370373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45966.993395370373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45966.993395370373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45966.993395370373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45966.993395370373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45966.993395370373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45966.993395370373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45966.993395370373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45966.993395370373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45966.993395370373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45966.993395370373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45966.993395370373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45966.993395370373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45966.993395370373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45966.993395370373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45966.993395370373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45966.993395370373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45966.993395370373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45966.993395370373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45966.993395370373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45966.993395370373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45966.993395370373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45966.993395370373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45966.993395370373</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82"/>
      <c r="B2" s="183"/>
      <c r="C2" s="184"/>
      <c r="D2" s="183"/>
      <c r="E2" s="185"/>
      <c r="F2" s="186"/>
      <c r="G2" s="178" t="str">
        <f ca="1">IFERROR(NOW()-F3,"-")</f>
        <v>-</v>
      </c>
      <c r="H2" s="176">
        <v>45966.851145833331</v>
      </c>
      <c r="I2" s="171" t="str">
        <f>IFERROR(VLOOKUP(D3,DB!A:F,6,0),"")</f>
        <v>SCECO</v>
      </c>
      <c r="J2" s="102" t="str">
        <f>IFERROR(VLOOKUP(D3,DB!A:G,7,0),"")</f>
        <v>Vandalized</v>
      </c>
      <c r="K2" s="169" t="s">
        <v>39124</v>
      </c>
      <c r="L2" s="173" t="str">
        <f>IFERROR(VLOOKUP(D3,DB!A:I,9,0),"")</f>
        <v>Latis</v>
      </c>
    </row>
    <row r="3" spans="1:16383" ht="31.5" customHeight="1">
      <c r="A3" s="102" t="s">
        <v>39125</v>
      </c>
      <c r="B3" s="171" t="str">
        <f>IFERROR(VLOOKUP(D3,DB!A:K,11,0),"")</f>
        <v>R6</v>
      </c>
      <c r="C3" s="168">
        <v>1</v>
      </c>
      <c r="D3" s="102" t="s">
        <v>31093</v>
      </c>
      <c r="E3" s="171" t="s">
        <v>39126</v>
      </c>
      <c r="F3" s="176" t="s">
        <v>39127</v>
      </c>
      <c r="G3" s="178" t="str">
        <f ca="1">IFERROR(NOW()-#REF!,"-")</f>
        <v>-</v>
      </c>
      <c r="H3" s="179"/>
      <c r="I3" s="87" t="str">
        <f>IFERROR(VLOOKUP(#REF!,DB!A:F,6,0),"")</f>
        <v/>
      </c>
      <c r="J3" s="62" t="str">
        <f>IFERROR(VLOOKUP(#REF!,DB!A:G,7,0),"")</f>
        <v/>
      </c>
      <c r="K3" s="180"/>
      <c r="L3" s="181" t="str">
        <f>IFERROR(VLOOKUP(#REF!,DB!A:I,9,0),"")</f>
        <v/>
      </c>
    </row>
    <row r="4" spans="1:16383" ht="31.5" customHeight="1">
      <c r="A4" s="170"/>
      <c r="B4" s="171" t="str">
        <f>IFERROR(VLOOKUP(D4,DB!A:K,11,0),"")</f>
        <v>R2</v>
      </c>
      <c r="C4" s="168"/>
      <c r="D4" s="62" t="s">
        <v>19542</v>
      </c>
      <c r="E4" s="171"/>
      <c r="F4" s="75">
        <v>45958.742083333331</v>
      </c>
      <c r="G4" s="115">
        <f t="shared" ref="G4:G18" ca="1" si="0">IFERROR(NOW()-F4,"-")</f>
        <v>8.2513120370422257</v>
      </c>
      <c r="H4" s="172"/>
      <c r="I4" s="171" t="str">
        <f>IFERROR(VLOOKUP(D4,DB!A:F,6,0),"")</f>
        <v>Generator-SG</v>
      </c>
      <c r="J4" s="171" t="str">
        <f>IFERROR(VLOOKUP(D4,DB!A:G,7,0),"")</f>
        <v>Dead</v>
      </c>
      <c r="K4" s="169"/>
      <c r="L4" s="173" t="str">
        <f>IFERROR(VLOOKUP(D4,DB!A:I,9,0),"")</f>
        <v>Latis</v>
      </c>
    </row>
    <row r="5" spans="1:16383" ht="31.5" customHeight="1">
      <c r="A5" s="170"/>
      <c r="B5" s="171" t="str">
        <f>IFERROR(VLOOKUP(D5,DB!A:K,11,0),"")</f>
        <v/>
      </c>
      <c r="C5" s="168"/>
      <c r="D5" s="171"/>
      <c r="E5" s="171"/>
      <c r="F5" s="172"/>
      <c r="G5" s="115">
        <f t="shared" ca="1" si="0"/>
        <v>45966.993395370373</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45966.993395370373</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45966.993395370373</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45966.993395370373</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45966.993395370373</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45966.993395370373</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45966.993395370373</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45966.993395370373</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45966.993395370373</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45966.993395370373</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45966.993395370373</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45966.993395370373</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45966.993395370373</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45966.993395370373</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45966.993395370373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45966.993395370373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45966.993395370373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45966.993395370373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45966.993395370373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45966.993395370373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45966.993395370373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45966.993395370373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45966.993395370373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45966.993395370373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45966.993395370373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45966.993395370373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45966.993395370373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45966.993395370373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45966.993395370373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45966.993395370373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45966.993395370373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45966.993395370373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45966.993395370373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45966.993395370373</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2025-11-05T20:50:33Z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