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68" documentId="120_S{2AC9BD13-BADA-5192-A53E-5A8FF88502F6}" xr6:coauthVersionLast="47" xr6:coauthVersionMax="47" xr10:uidLastSave="{49437C38-1D18-4669-9A38-E32B23E9219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D10" i="3"/>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<sst xmlns="http://schemas.openxmlformats.org/spreadsheetml/2006/main" count="180281" uniqueCount="39128">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</sst>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325.97127280092536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45988.919698726851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45988.919698726851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45988.919698726851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45988.919698726851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45988.919698726851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45988.919698726851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45988.919698726851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45988.919698726851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45988.919698726851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45988.919698726851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45988.919698726851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45988.919698726851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45988.919698726851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45988.919698726851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45988.919698726851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45988.919698726851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45988.919698726851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45988.919698726851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45988.919698726851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45988.919698726851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45988.919698726851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45988.919698726851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45988.919698726851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45988.919698726851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45988.919698726851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45988.919698726851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45988.919698726851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45988.919698726851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45988.919698726851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45988.919698726851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45988.919698726851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45988.919698726851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45988.919698726851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45988.919698726851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45988.919698726851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45988.919698726851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45988.919698726851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45988.919698726851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45988.919698726851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163.91986076389003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4.5322797453700332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0.27888854166667443</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45988.919698726851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45988.919698726851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45988.919698726851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45988.919698726851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45988.919698726851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45988.919698726851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45988.919698726851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45988.919698726851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45988.919698726851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45988.919698726851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45988.919698726851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45988.919698726851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45988.919698726851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45988.919698726851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45988.919698726851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45988.919698726851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45988.919698726851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45988.919698726851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45988.919698726851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45988.919698726851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45988.919698726851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45988.919698726851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45988.919698726851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45988.919698726851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45988.919698726851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45988.919698726851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45988.919698726851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45988.919698726851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45988.919698726851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45988.919698726851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45988.919698726851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45988.919698726851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45988.919698726851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45988.919698726851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45988.919698726851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45988.919698726851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45988.919698726851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45988.919698726851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45988.919698726851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45988.919698726851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45988.919698726851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45988.919698726851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45988.919698726851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45988.919698726851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45988.919698726851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45988.919698726851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45988.919698726851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45988.919698726851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45988.919698726851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45988.919698726851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45988.919698726851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45988.919698726851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45988.919698726851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45988.919698726851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45988.919698726851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45988.919698726851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45988.919698726851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45988.919698726851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45988.919698726851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45988.919698726851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45988.919698726851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45988.919698726851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45988.919698726851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45988.919698726851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45988.919698726851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45988.919698726851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45988.919698726851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45988.919698726851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45988.919698726851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45988.919698726851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45988.919698726851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45988.919698726851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45988.919698726851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45988.919698726851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45988.919698726851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45988.919698726851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45988.919698726851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45988.919698726851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45988.919698726851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45988.919698726851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45988.919698726851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45988.919698726851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45988.919698726851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45988.919698726851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45988.919698726851</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45988.919698726851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45988.919698726851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45988.919698726851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45988.919698726851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45988.919698726851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45988.919698726851</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45988.919698726851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45988.919698726851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45988.919698726851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45988.919698726851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45988.919698726851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45988.919698726851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45988.919698726851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45988.919698726851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45988.919698726851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45988.919698726851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45988.919698726851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45988.919698726851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45988.919698726851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45988.919698726851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45988.919698726851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45988.919698726851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45988.919698726851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45988.919698726851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45988.919698726851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45988.919698726851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45988.919698726851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45988.919698726851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45988.919698726851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45988.919698726851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45988.919698726851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45988.919698726851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45988.919698726851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45988.919698726851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45988.919698726851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45988.919698726851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45988.919698726851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45988.919698726851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45988.919698726851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45988.919698726851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45988.919698726851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45988.919698726851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45988.919698726851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45988.919698726851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45988.919698726851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45988.919698726851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45988.919698726851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45988.919698726851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45988.919698726851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45988.919698726851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45988.919698726851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45988.919698726851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45988.919698726851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45988.919698726851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45988.919698726851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45988.919698726851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45988.919698726851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45988.919698726851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45988.919698726851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45988.919698726851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45988.919698726851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45988.919698726851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45988.919698726851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45988.919698726851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45988.919698726851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45988.919698726851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45988.919698726851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45988.919698726851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45988.919698726851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45988.919698726851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45988.919698726851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45988.919698726851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45988.919698726851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45988.919698726851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45988.919698726851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45988.919698726851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45988.919698726851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45988.919698726851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45988.919698726851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45988.919698726851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45988.919698726851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45988.919698726851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45988.919698726851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45988.919698726851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45988.919698726851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45988.919698726851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45988.919698726851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45988.919698726851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45988.919698726851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45988.919698726851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45988.919698726851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45988.919698726851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45988.919698726851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45988.919698726851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45988.919698726851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45988.919698726851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45988.919698726851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45988.919698726851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45988.919698726851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45988.919698726851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45988.919698726851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45988.919698726851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45988.919698726851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45988.919698726851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45988.919698726851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45988.919698726851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45988.919698726851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45988.919698726851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45988.919698726851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45988.919698726851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45988.919698726851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45988.919698726851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45988.919698726851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45988.919698726851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45988.919698726851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45988.919698726851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45988.919698726851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45988.919698726851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45988.919698726851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45988.919698726851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45988.919698726851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45988.919698726851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45988.919698726851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45988.919698726851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45988.919698726851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45988.919698726851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45988.919698726851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45988.919698726851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45988.919698726851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45988.919698726851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45988.919698726851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45988.919698726851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45988.919698726851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45988.919698726851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45988.919698726851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45988.919698726851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45988.919698726851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45988.919698726851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45988.919698726851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45988.919698726851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45988.919698726851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45988.919698726851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45988.919698726851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45988.919698726851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45988.919698726851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45988.919698726851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45988.919698726851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45988.919698726851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45988.919698726851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45988.919698726851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45988.919698726851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45988.919698726851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45988.919698726851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45988.919698726851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45988.919698726851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45988.919698726851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45988.919698726851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45988.919698726851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45988.919698726851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45988.919698726851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45988.919698726851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45988.919698726851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45988.919698726851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45988.919698726851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45988.919698726851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45988.919698726851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45988.919698726851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45988.919698726851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45988.919698726851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45988.919698726851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45988.919698726851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45988.919698726851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45988.919698726851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45988.919698726851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45988.919698726851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45988.919698726851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45988.919698726851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45988.919698726851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45988.919698726851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45988.919698726851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45988.919698726851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45988.919698726851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45988.919698726851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45988.919698726851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45988.919698726851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45988.919698726851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45988.919698726851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45988.919698726851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45988.919698726851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45988.919698726851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45988.919698726851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45988.919698726851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45988.919698726851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45988.919698726851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45988.919698726851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45988.919698726851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45988.919698726851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45988.919698726851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45988.919698726851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45988.919698726851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45988.919698726851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45988.919698726851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45988.919698726851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45988.919698726851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45988.919698726851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45988.919698726851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45988.919698726851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45988.919698726851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45988.919698726851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45988.919698726851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45988.919698726851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45988.919698726851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45988.919698726851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45988.919698726851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45988.919698726851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45988.919698726851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45988.919698726851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45988.919698726851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45988.919698726851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45988.919698726851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45988.919698726851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45988.919698726851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45988.919698726851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45988.919698726851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45988.919698726851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45988.919698726851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45988.919698726851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45988.919698726851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45988.919698726851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45988.919698726851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45988.919698726851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45988.919698726851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45988.919698726851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45988.919698726851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45988.919698726851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45988.919698726851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45988.919698726851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45988.919698726851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45988.919698726851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45988.919698726851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45988.919698726851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45988.919698726851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45988.919698726851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45988.919698726851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45988.919698726851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45988.919698726851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45988.919698726851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45988.919698726851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45988.919698726851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45988.919698726851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45988.919698726851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45988.919698726851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45988.919698726851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45988.919698726851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45988.919698726851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45988.919698726851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45988.919698726851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45988.919698726851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45988.919698726851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45988.919698726851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45988.919698726851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45988.919698726851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45988.919698726851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45988.919698726851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45988.919698726851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45988.919698726851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45988.919698726851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45988.919698726851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45988.919698726851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45988.919698726851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45988.919698726851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45988.919698726851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45988.919698726851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45988.919698726851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45988.919698726851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45988.919698726851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45988.919698726851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45988.919698726851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45988.919698726851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45988.919698726851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45988.919698726851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45988.919698726851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45988.919698726851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45988.919698726851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45988.919698726851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45988.919698726851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45988.919698726851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45988.919698726851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45988.919698726851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45988.919698726851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45988.919698726851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45988.919698726851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45988.919698726851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45988.919698726851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45988.919698726851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45988.919698726851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45988.919698726851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45988.919698726851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45988.919698726851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45988.919698726851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45988.919698726851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45988.919698726851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45988.919698726851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45988.919698726851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45988.919698726851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45988.919698726851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45988.919698726851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45988.919698726851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45988.919698726851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45988.919698726851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45988.919698726851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45988.919698726851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45988.919698726851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45988.919698726851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45988.919698726851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45988.919698726851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45988.919698726851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45988.919698726851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45988.919698726851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45988.919698726851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45988.919698726851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45988.919698726851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45988.919698726851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45988.919698726851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45988.919698726851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45988.919698726851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45988.919698726851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45988.919698726851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45988.919698726851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45988.919698726851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45988.919698726851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45988.919698726851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45988.919698726851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45988.919698726851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45988.919698726851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45988.919698726851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45988.919698726851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45988.919698726851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45988.919698726851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45988.919698726851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45988.919698726851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45988.919698726851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45988.919698726851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45988.919698726851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45988.919698726851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45988.919698726851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45988.919698726851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45988.919698726851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45988.919698726851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45988.919698726851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45988.919698726851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45988.919698726851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45988.919698726851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45988.919698726851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45988.919698726851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45988.919698726851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45988.919698726851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45988.919698726851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45988.919698726851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45988.919698726851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45988.919698726851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45988.919698726851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45988.919698726851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45988.919698726851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45988.919698726851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45988.919698726851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45988.919698726851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45988.919698726851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45988.919698726851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45988.919698726851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45988.919698726851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45988.919698726851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45988.919698726851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45988.919698726851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45988.919698726851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45988.919698726851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45988.919698726851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45988.919698726851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45988.919698726851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45988.919698726851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45988.919698726851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45988.919698726851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45988.919698726851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45988.919698726851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45988.919698726851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45988.919698726851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45988.919698726851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45988.919698726851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45988.919698726851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45988.919698726851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45988.919698726851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45988.919698726851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45988.919698726851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45988.919698726851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45988.919698726851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45988.919698726851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45988.919698726851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45988.919698726851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45988.919698726851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45988.919698726851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45988.919698726851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45988.919698726851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45988.919698726851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45988.919698726851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45988.919698726851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45988.919698726851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45988.919698726851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45988.919698726851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45988.919698726851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45988.919698726851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45988.919698726851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45988.919698726851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45988.919698726851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45988.919698726851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45988.919698726851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45988.919698726851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45988.919698726851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45988.919698726851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45988.919698726851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45988.919698726851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45988.919698726851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45988.919698726851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45988.919698726851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45988.919698726851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45988.919698726851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45988.919698726851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45988.919698726851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45988.919698726851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45988.919698726851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45988.919698726851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45988.919698726851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45988.919698726851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45988.919698726851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45988.919698726851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45988.919698726851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45988.919698726851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45988.919698726851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45988.919698726851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45988.919698726851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45988.919698726851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45988.919698726851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45988.919698726851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45988.919698726851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45988.919698726851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45988.919698726851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45988.919698726851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45988.919698726851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45988.919698726851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45988.919698726851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45988.919698726851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45988.919698726851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45988.919698726851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45988.919698726851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45988.919698726851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45988.919698726851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45988.919698726851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45988.919698726851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45988.919698726851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45988.919698726851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45988.919698726851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45988.919698726851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45988.919698726851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45988.919698726851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45988.919698726851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45988.919698726851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45988.919698726851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45988.919698726851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45988.919698726851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45988.919698726851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45988.919698726851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45988.919698726851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45988.919698726851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45988.919698726851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45988.919698726851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45988.919698726851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45988.919698726851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45988.919698726851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45988.919698726851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45988.919698726851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45988.919698726851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45988.919698726851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45988.919698726851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45988.919698726851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45988.919698726851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45988.919698726851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45988.919698726851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45988.919698726851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45988.919698726851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45988.919698726851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45988.919698726851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45988.919698726851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45988.919698726851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45988.919698726851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45988.919698726851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45988.919698726851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45988.919698726851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45988.919698726851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45988.919698726851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45988.919698726851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45988.919698726851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45988.919698726851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45988.919698726851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45988.919698726851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45988.919698726851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45988.919698726851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45988.919698726851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45988.919698726851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45988.919698726851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45988.919698726851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45988.919698726851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45988.919698726851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45988.919698726851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45988.919698726851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45988.919698726851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45988.919698726851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45988.919698726851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45988.919698726851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45988.919698726851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45988.919698726851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45988.919698726851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45988.919698726851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45988.919698726851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45988.919698726851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45988.919698726851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45988.919698726851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45988.919698726851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45988.919698726851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45988.919698726851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45988.919698726851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45988.919698726851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45988.919698726851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45988.919698726851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45988.919698726851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45988.919698726851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45988.919698726851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45988.919698726851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45988.919698726851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45988.919698726851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45988.919698726851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45988.919698726851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45988.919698726851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45988.919698726851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45988.919698726851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45988.919698726851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45988.919698726851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45988.919698726851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45988.919698726851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45988.919698726851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45988.919698726851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45988.919698726851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45988.919698726851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45988.919698726851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45988.919698726851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45988.919698726851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45988.919698726851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45988.919698726851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45988.919698726851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45988.919698726851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45988.919698726851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45988.919698726851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45988.919698726851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45988.919698726851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45988.919698726851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45988.919698726851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45988.919698726851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45988.919698726851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45988.919698726851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45988.919698726851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45988.919698726851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45988.919698726851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45988.919698726851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45988.919698726851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45988.919698726851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45988.919698726851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45988.919698726851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45988.919698726851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45988.919698726851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45988.919698726851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45988.919698726851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45988.919698726851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45988.919698726851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45988.919698726851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45988.919698726851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45988.919698726851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45988.919698726851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45988.919698726851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45988.919698726851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45988.919698726851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45988.919698726851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45988.919698726851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45988.919698726851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45988.919698726851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45988.919698726851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45988.919698726851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45988.919698726851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45988.919698726851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45988.919698726851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45988.919698726851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45988.919698726851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45988.919698726851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45988.919698726851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45988.919698726851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45988.919698726851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45988.919698726851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45988.919698726851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45988.919698726851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45988.919698726851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45988.919698726851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45988.919698726851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45988.919698726851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45988.919698726851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45988.919698726851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45988.919698726851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45988.919698726851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45988.919698726851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45988.919698726851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45988.919698726851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45988.919698726851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45988.919698726851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45988.919698726851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45988.919698726851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45988.919698726851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45988.919698726851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45988.919698726851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45988.919698726851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45988.919698726851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45988.919698726851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45988.919698726851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45988.919698726851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45988.919698726851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45988.919698726851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45988.919698726851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45988.919698726851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45988.919698726851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45988.919698726851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45988.919698726851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45988.919698726851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45988.919698726851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45988.919698726851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45988.919698726851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45988.919698726851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45988.919698726851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45988.919698726851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45988.919698726851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45988.919698726851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45988.919698726851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45988.919698726851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45988.919698726851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45988.919698726851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45988.919698726851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45988.919698726851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45988.919698726851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45988.919698726851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45988.919698726851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45988.919698726851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45988.919698726851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45988.919698726851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45988.919698726851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45988.919698726851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45988.919698726851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45988.919698726851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45988.919698726851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45988.919698726851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45988.919698726851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45988.919698726851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45988.919698726851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45988.919698726851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45988.919698726851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45988.919698726851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45988.919698726851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45988.919698726851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45988.919698726851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45988.919698726851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45988.919698726851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45988.919698726851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45988.919698726851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45988.919698726851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45988.919698726851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45988.919698726851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45988.919698726851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45988.919698726851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45988.919698726851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45988.919698726851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45988.919698726851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45988.919698726851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45988.919698726851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45988.919698726851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45988.919698726851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45988.919698726851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45988.919698726851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45988.919698726851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45988.919698726851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45988.919698726851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45988.919698726851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45988.919698726851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45988.919698726851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45988.919698726851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45988.919698726851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45988.919698726851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45988.919698726851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45988.919698726851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45988.919698726851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45988.919698726851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45988.919698726851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45988.919698726851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45988.919698726851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45988.919698726851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45988.919698726851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45988.919698726851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45988.919698726851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45988.919698726851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45988.919698726851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45988.919698726851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45988.919698726851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45988.919698726851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45988.919698726851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45988.919698726851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45988.919698726851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45988.919698726851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45988.919698726851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45988.919698726851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45988.919698726851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45988.919698726851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45988.919698726851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45988.919698726851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45988.919698726851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45988.919698726851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45988.919698726851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45988.919698726851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45988.919698726851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45988.919698726851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45988.919698726851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45988.919698726851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45988.919698726851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45988.919698726851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45988.919698726851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45988.919698726851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45988.919698726851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45988.919698726851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45988.919698726851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45988.919698726851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45988.919698726851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45988.919698726851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45988.919698726851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45988.919698726851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45988.919698726851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45988.919698726851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45988.919698726851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45988.919698726851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45988.919698726851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45988.919698726851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45988.919698726851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45988.919698726851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45988.919698726851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45988.919698726851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45988.919698726851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45988.919698726851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45988.919698726851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45988.919698726851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45988.919698726851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45988.919698726851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45988.919698726851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45988.919698726851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45988.919698726851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45988.919698726851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45988.919698726851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45988.919698726851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45988.919698726851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45988.919698726851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45988.919698726851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45988.919698726851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45988.919698726851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45988.919698726851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45988.919698726851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45988.919698726851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45988.919698726851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45988.919698726851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45988.919698726851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45988.919698726851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45988.919698726851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45988.919698726851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45988.919698726851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45988.919698726851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45988.919698726851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45988.919698726851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45988.919698726851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45988.919698726851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45988.919698726851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45988.919698726851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45988.919698726851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45988.919698726851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45988.919698726851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45988.919698726851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45988.919698726851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45988.919698726851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45988.919698726851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45988.919698726851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45988.919698726851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45988.919698726851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45988.919698726851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45988.919698726851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45988.919698726851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45988.919698726851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45988.919698726851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45988.919698726851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45988.919698726851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45988.919698726851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45988.919698726851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45988.919698726851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45988.919698726851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45988.919698726851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45988.919698726851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45988.919698726851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45988.919698726851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45988.919698726851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45988.919698726851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45988.919698726851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45988.919698726851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45988.919698726851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45988.919698726851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45988.919698726851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45988.919698726851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45988.919698726851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45988.919698726851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45988.919698726851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45988.919698726851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45988.919698726851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45988.919698726851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45988.919698726851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45988.919698726851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45988.919698726851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45988.919698726851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45988.919698726851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45988.919698726851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45988.919698726851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45988.919698726851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45988.919698726851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45988.919698726851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45988.919698726851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45988.919698726851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45988.919698726851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45988.919698726851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45988.919698726851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45988.919698726851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45988.919698726851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45988.919698726851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45988.919698726851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45988.919698726851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45988.919698726851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45988.919698726851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45988.919698726851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45988.919698726851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45988.919698726851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45988.919698726851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45988.919698726851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45988.919698726851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45988.919698726851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45988.919698726851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45988.919698726851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45988.919698726851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45988.919698726851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45988.919698726851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45988.919698726851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45988.919698726851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45988.919698726851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45988.919698726851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45988.919698726851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45988.919698726851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45988.919698726851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45988.919698726851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45988.919698726851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45988.919698726851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45988.919698726851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45988.919698726851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45988.919698726851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45988.919698726851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45988.919698726851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45988.919698726851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45988.919698726851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45988.919698726851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45988.919698726851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45988.919698726851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45988.919698726851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45988.919698726851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45988.919698726851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45988.919698726851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45988.919698726851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45988.919698726851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45988.919698726851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45988.919698726851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45988.919698726851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45988.919698726851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45988.919698726851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45988.919698726851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45988.919698726851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45988.919698726851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45988.919698726851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45988.919698726851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45988.919698726851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45988.919698726851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45988.919698726851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45988.919698726851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45988.919698726851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45988.919698726851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45988.919698726851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45988.919698726851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45988.919698726851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45988.919698726851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45988.919698726851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45988.919698726851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45988.919698726851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45988.919698726851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45988.919698726851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45988.919698726851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45988.919698726851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45988.919698726851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45988.919698726851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45988.919698726851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45988.919698726851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45988.919698726851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45988.919698726851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45988.919698726851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45988.919698726851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45988.919698726851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45988.919698726851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45988.919698726851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45988.919698726851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45988.919698726851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45988.919698726851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45988.919698726851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45988.919698726851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45988.919698726851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45988.919698726851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45988.919698726851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45988.919698726851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45988.919698726851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45988.919698726851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45988.919698726851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45988.919698726851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45988.919698726851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45988.919698726851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45988.919698726851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45988.919698726851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45988.919698726851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45988.919698726851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45988.919698726851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45988.919698726851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45988.919698726851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45988.919698726851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45988.919698726851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45988.919698726851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285.4389811342553</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45988.919698726851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45988.919698726851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45988.919698726851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45988.919698726851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45988.919698726851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45988.919698726851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45988.919698726851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45988.919698726851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45988.919698726851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45988.919698726851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45988.919698726851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45988.919698726851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45988.919698726851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45988.919698726851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45988.919698726851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45988.919698726851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45988.919698726851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45988.919698726851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45988.919698726851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45988.919698726851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45988.919698726851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45988.919698726851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45988.919698726851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45988.919698726851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45988.919698726851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45988.919698726851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45988.919698726851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45988.919698726851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45988.919698726851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45988.919698726851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45988.919698726851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45988.919698726851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45988.919698726851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45988.919698726851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45988.919698726851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45988.919698726851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45988.919698726851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45988.919698726851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45988.919698726851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45988.919698726851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45988.919698726851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45988.919698726851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45988.919698726851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45988.919698726851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45988.919698726851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45988.919698726851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45988.919698726851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45988.919698726851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45988.919698726851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45988.919698726851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45988.919698726851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45988.919698726851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45988.919698726851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45988.919698726851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45988.919698726851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45988.919698726851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45988.919698726851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45988.919698726851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45988.919698726851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45988.919698726851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45988.919698726851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45988.919698726851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45988.919698726851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45988.919698726851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45988.919698726851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45988.919698726851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45988.919698726851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45988.919698726851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45988.919698726851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45988.919698726851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45988.919698726851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45988.919698726851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45988.919698726851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45988.919698726851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45988.919698726851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45988.919698726851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45988.919698726851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45988.919698726851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45988.919698726851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45988.919698726851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45988.919698726851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45988.919698726851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45988.919698726851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45988.919698726851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45988.919698726851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45988.919698726851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45988.919698726851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45988.919698726851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45988.919698726851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45988.919698726851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45988.919698726851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45988.919698726851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45988.919698726851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45988.919698726851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45988.919698726851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45988.919698726851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45988.919698726851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45988.919698726851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45988.919698726851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45988.919698726851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45988.919698726851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45988.919698726851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45988.919698726851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45988.919698726851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45988.919698726851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45988.919698726851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45988.919698726851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45988.919698726851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45988.919698726851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45988.919698726851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45988.919698726851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45988.919698726851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45988.919698726851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45988.919698726851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45988.919698726851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45988.919698726851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45988.919698726851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45988.919698726851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45988.919698726851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45988.919698726851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45988.919698726851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45988.919698726851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45988.919698726851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45988.919698726851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45988.919698726851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45988.919698726851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45988.919698726851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45988.919698726851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45988.919698726851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45988.919698726851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45988.919698726851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45988.919698726851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45988.919698726851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45988.919698726851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45988.919698726851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45988.919698726851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45988.919698726851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45988.919698726851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45988.919698726851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45988.919698726851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45988.919698726851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45988.919698726851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45988.919698726851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45988.919698726851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45988.919698726851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45988.919698726851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45988.919698726851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45988.919698726851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45988.919698726851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45988.919698726851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45988.919698726851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45988.919698726851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45988.919698726851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45988.919698726851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45988.919698726851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45988.919698726851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45988.919698726851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45988.919698726851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45988.919698726851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45988.919698726851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45988.919698726851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45988.919698726851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45988.919698726851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45988.919698726851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45988.919698726851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45988.919698726851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45988.919698726851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45988.919698726851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45988.919698726851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45988.919698726851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45988.919698726851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45988.919698726851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45988.919698726851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45988.919698726851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45988.919698726851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45988.919698726851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45988.919698726851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45988.919698726851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45988.919698726851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45988.919698726851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45988.919698726851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45988.919698726851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45988.919698726851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45988.919698726851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45988.919698726851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45988.919698726851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45988.919698726851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45988.919698726851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45988.919698726851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45988.919698726851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45988.919698726851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45988.919698726851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45988.919698726851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45988.919698726851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45988.919698726851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45988.919698726851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45988.919698726851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45988.919698726851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45988.919698726851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45988.919698726851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45988.919698726851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45988.919698726851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45988.919698726851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45988.919698726851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45988.919698726851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45988.919698726851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45988.919698726851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45988.919698726851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45988.919698726851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45988.919698726851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45988.919698726851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45988.919698726851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45988.919698726851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45988.919698726851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45988.919698726851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45988.919698726851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45988.919698726851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45988.919698726851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45988.919698726851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45988.919698726851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45988.919698726851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45988.919698726851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45988.919698726851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45988.919698726851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45988.919698726851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45988.919698726851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45988.919698726851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45988.919698726851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45988.919698726851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45988.919698726851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45988.919698726851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45988.919698726851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45988.919698726851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45988.919698726851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45988.919698726851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45988.919698726851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45988.919698726851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45988.919698726851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45988.919698726851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45988.919698726851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45988.919698726851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45988.919698726851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45988.919698726851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45988.919698726851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45988.919698726851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45988.919698726851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45988.919698726851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45988.919698726851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45988.919698726851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45988.919698726851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45988.919698726851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45988.919698726851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45988.919698726851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45988.919698726851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45988.919698726851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45988.919698726851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45988.919698726851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45988.919698726851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45988.919698726851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45988.919698726851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45988.919698726851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45988.919698726851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45988.919698726851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45988.919698726851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45988.919698726851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45988.919698726851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45988.919698726851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45988.919698726851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45988.919698726851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45988.919698726851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45988.919698726851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45988.919698726851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45988.919698726851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45988.919698726851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45988.919698726851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45988.919698726851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45988.919698726851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45988.919698726851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45988.919698726851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45988.919698726851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45988.919698726851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45988.919698726851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45988.919698726851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45988.919698726851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45988.919698726851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45988.919698726851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45988.919698726851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45988.919698726851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45988.919698726851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45988.919698726851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45988.919698726851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45988.919698726851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45988.919698726851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45988.919698726851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45988.919698726851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45988.919698726851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45988.919698726851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45988.919698726851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45988.919698726851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45988.919698726851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45988.919698726851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45988.919698726851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45988.919698726851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45988.919698726851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45988.919698726851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45988.919698726851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45988.919698726851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45988.919698726851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45988.919698726851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45988.919698726851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97.087638541663182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62.730821412034857</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40.258587615739089</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7.5464001157379244</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2</v>
      </c>
      <c r="D6" s="37" t="s">
        <v>33328</v>
      </c>
      <c r="E6" s="106" t="s">
        <v>39021</v>
      </c>
      <c r="F6" s="38">
        <v>45988.86954861111</v>
      </c>
      <c r="G6" s="144">
        <f t="shared" ref="G6:G52" ca="1" si="2">IFERROR(NOW()-F6,"")</f>
        <v>5.0150115741416812E-2</v>
      </c>
      <c r="H6" s="38">
        <v>45988.861215277779</v>
      </c>
      <c r="I6" s="37" t="str">
        <f>IFERROR(VLOOKUP(D6,DB!A:F,6,0),"")</f>
        <v>Generator-SG</v>
      </c>
      <c r="J6" s="37" t="str">
        <f>IFERROR(VLOOKUP(D6,DB!A:G,7,0),"")</f>
        <v>Vandalized</v>
      </c>
      <c r="K6" s="37" t="s">
        <v>39125</v>
      </c>
      <c r="L6" s="37" t="str">
        <f>IFERROR(VLOOKUP(D6,DB!A:I,9,0),"")</f>
        <v>Latis</v>
      </c>
    </row>
    <row r="7" spans="1:13">
      <c r="A7" s="37"/>
      <c r="B7" s="37" t="str">
        <f>IFERROR(VLOOKUP(D7,DB!A:K,11,0),"")</f>
        <v/>
      </c>
      <c r="C7" s="37"/>
      <c r="D7" s="37"/>
      <c r="E7" s="37"/>
      <c r="F7" s="38"/>
      <c r="G7" s="144">
        <f t="shared" ca="1" si="2"/>
        <v>45988.919698726851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45988.919698726851</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4">
        <f t="shared" ca="1" si="2"/>
        <v>45988.919698726851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4">
        <f t="shared" ca="1" si="2"/>
        <v>45988.919698726851</v>
      </c>
      <c r="H10" s="38"/>
      <c r="I10" s="37" t="str">
        <f>IFERROR(VLOOKUP(D10,DB!A:F,6,0),"")</f>
        <v/>
      </c>
      <c r="J10" s="37" t="str">
        <f>IFERROR(VLOOKUP(D10,DB!A:G,7,0),"")</f>
        <v/>
      </c>
      <c r="K10" s="37"/>
      <c r="L10" s="37" t="str">
        <f>IFERROR(VLOOKUP(D10,DB!A:I,9,0),"")</f>
        <v/>
      </c>
    </row>
    <row r="11" spans="1:13" ht="15.75">
      <c r="A11" s="37"/>
      <c r="B11" s="37" t="str">
        <f>IFERROR(VLOOKUP(D11,DB!A:K,11,0),"")</f>
        <v/>
      </c>
      <c r="C11" s="37"/>
      <c r="D11" s="146"/>
      <c r="E11" s="37"/>
      <c r="F11" s="38"/>
      <c r="G11" s="144">
        <f t="shared" ca="1" si="2"/>
        <v>45988.919698726851</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4">
        <f t="shared" ca="1" si="2"/>
        <v>45988.919698726851</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45988.919698726851</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45988.919698726851</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45988.919698726851</v>
      </c>
      <c r="H15" s="38"/>
      <c r="I15" s="37" t="str">
        <f>IFERROR(VLOOKUP(D15,DB!A:F,6,0),"")</f>
        <v/>
      </c>
      <c r="J15" s="37" t="str">
        <f>IFERROR(VLOOKUP(D15,DB!A:G,7,0),"")</f>
        <v/>
      </c>
      <c r="K15" s="37"/>
      <c r="L15" s="37" t="str">
        <f>IFERROR(VLOOKUP(D15,DB!A:I,9,0),"")</f>
        <v/>
      </c>
    </row>
    <row r="16" spans="1:13">
      <c r="A16" s="37"/>
      <c r="B16" s="37" t="str">
        <f>IFERROR(VLOOKUP(D16,DB!A:K,11,0),"")</f>
        <v/>
      </c>
      <c r="C16" s="37"/>
      <c r="D16" s="151"/>
      <c r="E16" s="37"/>
      <c r="F16" s="38"/>
      <c r="G16" s="144">
        <f t="shared" ca="1" si="2"/>
        <v>45988.919698726851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45988.919698726851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45988.919698726851</v>
      </c>
      <c r="H18" s="38"/>
      <c r="I18" s="37" t="str">
        <f>IFERROR(VLOOKUP(D18,DB!A:F,6,0),"")</f>
        <v/>
      </c>
      <c r="J18" s="37" t="str">
        <f>IFERROR(VLOOKUP(D18,DB!A:G,7,0),"")</f>
        <v/>
      </c>
      <c r="K18" s="37"/>
      <c r="L18" s="37" t="str">
        <f>IFERROR(VLOOKUP(D18,DB!A:I,9,0),"")</f>
        <v/>
      </c>
    </row>
    <row r="19" spans="1:12">
      <c r="A19" s="37"/>
      <c r="B19" s="149" t="str">
        <f>IFERROR(VLOOKUP(D19,DB!A:K,11,0),"")</f>
        <v/>
      </c>
      <c r="C19" s="37"/>
      <c r="D19" s="37"/>
      <c r="E19" s="37"/>
      <c r="F19" s="38"/>
      <c r="G19" s="144">
        <f t="shared" ca="1" si="2"/>
        <v>45988.919698726851</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4">
        <f t="shared" ca="1" si="2"/>
        <v>45988.919698726851</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t="shared" ca="1" si="2"/>
        <v>45988.919698726851</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t="shared" ca="1" si="2"/>
        <v>45988.919698726851</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t="shared" ca="1" si="2"/>
        <v>45988.919698726851</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t="shared" ca="1" si="2"/>
        <v>45988.919698726851</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t="shared" ca="1" si="2"/>
        <v>45988.919698726851</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t="shared" ca="1" si="2"/>
        <v>45988.919698726851</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t="shared" ca="1" si="2"/>
        <v>45988.919698726851</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t="shared" ca="1" si="2"/>
        <v>45988.919698726851</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t="shared" ca="1" si="2"/>
        <v>45988.919698726851</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t="shared" ca="1" si="2"/>
        <v>45988.919698726851</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t="shared" ca="1" si="2"/>
        <v>45988.919698726851</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t="shared" ca="1" si="2"/>
        <v>45988.919698726851</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t="shared" ca="1" si="2"/>
        <v>45988.919698726851</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t="shared" ca="1" si="2"/>
        <v>45988.919698726851</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t="shared" ca="1" si="2"/>
        <v>45988.919698726851</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t="shared" ca="1" si="2"/>
        <v>45988.919698726851</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t="shared" ca="1" si="2"/>
        <v>45988.919698726851</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t="shared" ca="1" si="2"/>
        <v>45988.919698726851</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t="shared" ca="1" si="2"/>
        <v>45988.919698726851</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t="shared" ca="1" si="2"/>
        <v>45988.919698726851</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t="shared" ca="1" si="2"/>
        <v>45988.919698726851</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t="shared" ca="1" si="2"/>
        <v>45988.919698726851</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t="shared" ca="1" si="2"/>
        <v>45988.919698726851</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t="shared" ca="1" si="2"/>
        <v>45988.919698726851</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t="shared" ca="1" si="2"/>
        <v>45988.919698726851</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t="shared" ca="1" si="2"/>
        <v>45988.919698726851</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t="shared" ca="1" si="2"/>
        <v>45988.919698726851</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t="shared" ca="1" si="2"/>
        <v>45988.919698726851</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t="shared" ca="1" si="2"/>
        <v>45988.919698726851</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t="shared" ca="1" si="2"/>
        <v>45988.919698726851</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t="shared" ca="1" si="2"/>
        <v>45988.919698726851</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t="shared" ca="1" si="2"/>
        <v>45988.919698726851</v>
      </c>
      <c r="H52" s="38"/>
      <c r="I52" s="149" t="str">
        <f>IFERROR(VLOOKUP(D52,DB!A:F,6,0),"")</f>
        <v/>
      </c>
      <c r="J52" s="149" t="str">
        <f>IFERROR(VLOOKUP(D52,DB!A:G,7,0),"")</f>
        <v/>
      </c>
      <c r="K52" s="37"/>
      <c r="L52" s="149" t="str">
        <f>IFERROR(VLOOKUP(D52,DB!A:I,9,0),"")</f>
        <v/>
      </c>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39126</v>
      </c>
      <c r="B2" s="124" t="str">
        <f>IFERROR(VLOOKUP(D2,DB!A:K,11,0),"")</f>
        <v>R6</v>
      </c>
      <c r="C2" s="125">
        <v>1</v>
      </c>
      <c r="D2" s="124" t="s">
        <v>30182</v>
      </c>
      <c r="E2" s="106" t="s">
        <v>39021</v>
      </c>
      <c r="F2" s="126">
        <v>45988.820601851854</v>
      </c>
      <c r="G2" s="72">
        <f ca="1">IFERROR(NOW()-F2,"-")</f>
        <v>9.9096874997485429E-2</v>
      </c>
      <c r="H2" s="126">
        <v>45988.825046296297</v>
      </c>
      <c r="I2" s="124" t="str">
        <f>IFERROR(VLOOKUP(D2,DB!A:F,6,0),"")</f>
        <v>SCECO</v>
      </c>
      <c r="J2" s="124" t="str">
        <f>IFERROR(VLOOKUP(D2,DB!A:G,7,0),"")</f>
        <v>Good</v>
      </c>
      <c r="K2" s="127" t="s">
        <v>39127</v>
      </c>
      <c r="L2" s="128" t="str">
        <f>IFERROR(VLOOKUP(D2,DB!A:I,9,0),"")</f>
        <v>Latis</v>
      </c>
    </row>
    <row r="3" spans="1:16382" ht="31.5" customHeight="1">
      <c r="A3" s="123"/>
      <c r="B3" s="124" t="str">
        <f>IFERROR(VLOOKUP(D3,DB!A:K,11,0),"")</f>
        <v/>
      </c>
      <c r="C3" s="125"/>
      <c r="D3" s="122"/>
      <c r="E3" s="106"/>
      <c r="F3" s="126"/>
      <c r="G3" s="72">
        <f ca="1">IFERROR(NOW()-F3,"-")</f>
        <v>45988.919698726851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45988.919698726851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45988.919698726851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45988.919698726851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45988.919698726851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45988.919698726851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45988.919698726851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45988.919698726851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45988.919698726851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45988.919698726851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45988.919698726851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45988.919698726851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45988.919698726851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45988.919698726851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45988.919698726851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45988.919698726851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45988.919698726851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45988.919698726851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45988.919698726851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45988.919698726851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45988.919698726851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45988.919698726851</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