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739" documentId="120_S{2AC9BD13-BADA-5192-A53E-5A8FF88502F6}" xr6:coauthVersionLast="47" xr6:coauthVersionMax="47" xr10:uidLastSave="{961A04C3-6836-447C-8B25-E6A97F85D0C3}"/>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 l="1"/>
  <c r="G4" i="2"/>
  <c r="I4" i="2"/>
  <c r="J4" i="2"/>
  <c r="L4" i="2"/>
  <c r="L34" i="4"/>
  <c r="L35" i="4"/>
  <c r="L36" i="4"/>
  <c r="L37" i="4"/>
  <c r="J34" i="4"/>
  <c r="J35" i="4"/>
  <c r="J36" i="4"/>
  <c r="J37" i="4"/>
  <c r="I34" i="4"/>
  <c r="I35" i="4"/>
  <c r="I36" i="4"/>
  <c r="I37" i="4"/>
  <c r="G34" i="4"/>
  <c r="G35" i="4"/>
  <c r="G36" i="4"/>
  <c r="G37" i="4"/>
  <c r="B34" i="4"/>
  <c r="B35" i="4"/>
  <c r="B36" i="4"/>
  <c r="B37" i="4"/>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6" i="2"/>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40" i="1"/>
  <c r="G40" i="1"/>
  <c r="I40" i="1"/>
  <c r="J40" i="1"/>
  <c r="L40" i="1"/>
  <c r="B41" i="1"/>
  <c r="G41" i="1"/>
  <c r="I41" i="1"/>
  <c r="J41" i="1"/>
  <c r="L41" i="1"/>
  <c r="B42" i="1"/>
  <c r="G42" i="1"/>
  <c r="I42" i="1"/>
  <c r="J42" i="1"/>
  <c r="L42" i="1"/>
  <c r="G2" i="1"/>
  <c r="L30" i="4"/>
  <c r="L31" i="4"/>
  <c r="L32" i="4"/>
  <c r="L33" i="4"/>
  <c r="J30" i="4"/>
  <c r="J31" i="4"/>
  <c r="J32" i="4"/>
  <c r="J33" i="4"/>
  <c r="I30" i="4"/>
  <c r="I31" i="4"/>
  <c r="I32" i="4"/>
  <c r="I33" i="4"/>
  <c r="B30" i="4"/>
  <c r="B31" i="4"/>
  <c r="B32" i="4"/>
  <c r="B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L27" i="4"/>
  <c r="L28" i="4"/>
  <c r="L29" i="4"/>
  <c r="J27" i="4"/>
  <c r="J28" i="4"/>
  <c r="J29" i="4"/>
  <c r="I27" i="4"/>
  <c r="I28" i="4"/>
  <c r="I29" i="4"/>
  <c r="B27" i="4"/>
  <c r="B28" i="4"/>
  <c r="B29" i="4"/>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2" i="9"/>
  <c r="B3" i="9"/>
  <c r="B4" i="9"/>
  <c r="B5" i="9"/>
  <c r="B6" i="9"/>
  <c r="B7" i="9"/>
  <c r="B8" i="9"/>
  <c r="B9" i="9"/>
  <c r="G2" i="9"/>
  <c r="G3" i="9"/>
  <c r="G4" i="9"/>
  <c r="G5" i="9"/>
  <c r="G6" i="9"/>
  <c r="G7" i="9"/>
  <c r="G8" i="9"/>
  <c r="G9" i="9"/>
  <c r="I2" i="9"/>
  <c r="I3" i="9"/>
  <c r="I4" i="9"/>
  <c r="I5" i="9"/>
  <c r="I6" i="9"/>
  <c r="I7" i="9"/>
  <c r="I8" i="9"/>
  <c r="I9" i="9"/>
  <c r="L2" i="9"/>
  <c r="L3" i="9"/>
  <c r="L4" i="9"/>
  <c r="L5" i="9"/>
  <c r="L6" i="9"/>
  <c r="L7" i="9"/>
  <c r="L8" i="9"/>
  <c r="L9" i="9"/>
  <c r="J2" i="9"/>
  <c r="J3" i="9"/>
  <c r="J4" i="9"/>
  <c r="J5" i="9"/>
  <c r="J6" i="9"/>
  <c r="J7" i="9"/>
  <c r="J8" i="9"/>
  <c r="J9"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<sst xmlns="http://schemas.openxmlformats.org/spreadsheetml/2006/main" count="180288" uniqueCount="39127">
  <si>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</si>
  <si>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</si>
  <si>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</si>
  <si>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</si>
  <si>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</si>
  <si>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</si>
  <si>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</si>
  <si>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</si>
  <si>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</si>
  <si>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</si>
  <si>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</si>
  <si>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</si>
  <si>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</si>
  <si>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</si>
  <si>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</si>
  <si>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</si>
  <si>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</si>
  <si>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</si>
  <si>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</si>
  <si>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</si>
  <si>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</si>
  <si>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</si>
  <si>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</si>
  <si>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</si>
  <si>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</si>
  <si>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</si>
  <si>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</si>
  <si>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</si>
  <si>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</si>
  <si>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</si>
  <si>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</si>
  <si>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</si>
  <si>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</si>
  <si>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</si>
  <si>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</si>
  <si>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</si>
  <si>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</si>
  <si>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</si>
  <si>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</si>
  <si>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</si>
  <si>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</si>
  <si>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</si>
  <si>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</si>
  <si>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</si>
  <si>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</si>
  <si>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</si>
  <si>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</si>
  <si>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</si>
  <si>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</si>
  <si>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</si>
  <si>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</si>
  <si>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</si>
  <si>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</si>
  <si>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</si>
  <si>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</si>
  <si>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</si>
  <si>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</si>
  <si>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</si>
  <si>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</si>
  <si>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</si>
  <si>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</si>
  <si>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</si>
  <si>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</si>
  <si>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</si>
  <si>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</si>
  <si>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</si>
  <si>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</si>
  <si>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</si>
  <si>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</si>
  <si>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</si>
  <si>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</si>
  <si>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</si>
  <si>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</si>
  <si>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</si>
  <si>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</si>
  <si>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</si>
  <si>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</si>
  <si>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</si>
  <si>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</si>
  <si>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</si>
  <si>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</si>
  <si>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</si>
  <si>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</si>
  <si>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</si>
  <si>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</si>
  <si>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</si>
  <si>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</si>
  <si>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</si>
  <si>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</si>
  <si>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</si>
  <si>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</si>
  <si>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</si>
  <si>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</si>
  <si>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</si>
  <si>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</si>
  <si>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</si>
  <si>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</si>
  <si>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</si>
  <si>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</si>
  <si>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</si>
  <si>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</si>
  <si>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</si>
  <si>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</si>
  <si>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</si>
  <si>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</si>
  <si>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</si>
  <si>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</si>
  <si>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</si>
  <si>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</si>
  <si>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</si>
  <si>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</si>
  <si>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</si>
  <si>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</si>
  <si>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</si>
  <si>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</si>
  <si>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</si>
  <si>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</si>
  <si>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</si>
  <si>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</si>
  <si>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</si>
  <si>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</si>
  <si>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</si>
  <si>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</si>
  <si>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</si>
  <si>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</si>
  <si>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</si>
  <si>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</si>
  <si>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</si>
  <si>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</si>
  <si>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</si>
  <si>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</si>
  <si>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</si>
  <si>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</si>
  <si>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</si>
  <si>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</si>
  <si>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</si>
  <si>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</si>
  <si>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</si>
  <si>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</si>
  <si>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</si>
  <si>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</si>
  <si>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</si>
  <si>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</si>
  <si>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</si>
  <si>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</si>
  <si>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</si>
  <si>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</si>
  <si>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</si>
  <si>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</si>
  <si>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</si>
  <si>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</si>
  <si>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</si>
  <si>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</si>
  <si>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</si>
  <si>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</si>
  <si>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</si>
  <si>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</si>
  <si>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</si>
  <si>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</si>
  <si>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</si>
  <si>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</si>
  <si>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</si>
  <si>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</si>
  <si>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</si>
  <si>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</si>
  <si>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</si>
  <si>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</si>
  <si>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</si>
  <si>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</si>
  <si>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</si>
  <si>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</si>
  <si>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</si>
  <si>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</si>
  <si>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</si>
  <si>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</si>
  <si>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</si>
  <si>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</si>
  <si>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</si>
  <si>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</si>
  <si>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</si>
  <si>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</si>
  <si>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</si>
  <si>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</si>
  <si>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</si>
  <si>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</si>
  <si>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</si>
  <si>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</si>
  <si>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</si>
  <si>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</si>
  <si>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</si>
  <si>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</si>
  <si>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</si>
  <si>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</si>
  <si>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</si>
  <si>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</si>
  <si>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</si>
  <si>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</si>
  <si>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</si>
  <si>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</si>
  <si>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</si>
  <si>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</si>
  <si>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</si>
  <si>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</si>
  <si>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</si>
  <si>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</si>
  <si>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</si>
  <si>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</si>
  <si>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</si>
  <si>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</si>
  <si>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</si>
  <si>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</si>
  <si>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</si>
  <si>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</si>
  <si>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</si>
  <si>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</si>
  <si>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</si>
  <si>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</si>
  <si>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</si>
  <si>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</si>
  <si>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</si>
  <si>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</si>
  <si>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</si>
  <si>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</si>
  <si>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</si>
  <si>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</si>
  <si>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</si>
  <si>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</si>
  <si>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</si>
  <si>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</si>
  <si>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</si>
  <si>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</si>
  <si>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</si>
  <si>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</si>
  <si>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</si>
  <si>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</si>
  <si>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</si>
  <si>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</si>
  <si>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</si>
  <si>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</si>
  <si>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</si>
  <si>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</si>
  <si>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</si>
  <si>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</si>
  <si>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</si>
  <si>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</si>
  <si>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</si>
  <si>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</si>
  <si>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</si>
  <si>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</si>
  <si>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</si>
  <si>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</si>
  <si>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</si>
  <si>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</si>
  <si>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</si>
  <si>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</si>
  <si>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</si>
  <si>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</si>
  <si>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</si>
  <si>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</si>
  <si>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</si>
  <si>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</si>
  <si>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</si>
  <si>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</si>
  <si>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</si>
  <si>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</si>
  <si>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</si>
  <si>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</si>
  <si>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</si>
  <si>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</si>
  <si>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</si>
  <si>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</si>
  <si>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</si>
  <si>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</si>
  <si>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</si>
  <si>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</si>
  <si>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</si>
  <si>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</si>
  <si>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</si>
  <si>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</si>
  <si>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</si>
  <si>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</si>
  <si>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</si>
  <si>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</si>
  <si>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</si>
  <si>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</si>
  <si>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</si>
  <si>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</si>
  <si>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</si>
  <si>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</si>
  <si>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</si>
  <si>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</si>
  <si>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</si>
  <si>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</si>
  <si>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</si>
  <si>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</si>
  <si>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</si>
  <si>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</si>
  <si>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</si>
  <si>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</si>
  <si>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</si>
  <si>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</si>
  <si>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</si>
  <si>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</si>
  <si>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</si>
  <si>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</si>
  <si>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</si>
  <si>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</si>
  <si>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</si>
  <si>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</si>
  <si>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</si>
  <si>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</si>
  <si>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</si>
  <si>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</si>
  <si>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</si>
  <si>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</si>
  <si>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</si>
  <si>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</si>
  <si>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</si>
  <si>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</si>
  <si>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</si>
  <si>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</si>
  <si>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</si>
  <si>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</si>
  <si>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</si>
  <si>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</si>
  <si>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</si>
  <si>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</si>
  <si>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</si>
  <si>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</si>
  <si>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</si>
  <si>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</si>
  <si>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</si>
  <si>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</si>
  <si>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</si>
  <si>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</si>
  <si>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</si>
  <si>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</si>
  <si>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</si>
  <si>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</si>
  <si>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</si>
  <si>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</si>
  <si>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</si>
  <si>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</si>
  <si>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</si>
  <si>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</si>
  <si>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</si>
  <si>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</si>
  <si>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</si>
  <si>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</si>
  <si>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</si>
  <si>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</si>
  <si>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</si>
  <si>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</si>
  <si>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</si>
  <si>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</si>
  <si>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</si>
  <si>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</si>
  <si>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</si>
  <si>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</si>
  <si>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</si>
  <si>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</si>
  <si>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</si>
  <si>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</si>
  <si>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</si>
  <si>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</si>
  <si>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</si>
  <si>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</si>
  <si>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</si>
  <si>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</si>
  <si>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</si>
  <si>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</si>
  <si>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</si>
  <si>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</si>
  <si>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</si>
  <si>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</si>
  <si>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</si>
  <si>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</si>
  <si>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</si>
  <si>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</si>
  <si>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</si>
  <si>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</si>
  <si>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</si>
  <si>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</si>
  <si>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</si>
  <si>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</si>
  <si>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</si>
  <si>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</si>
  <si>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</si>
  <si>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</si>
  <si>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</si>
  <si>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</si>
  <si>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</si>
  <si>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</si>
  <si>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</si>
  <si>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</si>
  <si>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</si>
  <si>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</si>
  <si>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</si>
  <si>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</si>
  <si>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</si>
  <si>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</si>
  <si>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</si>
  <si>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</si>
  <si>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</si>
  <si>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</si>
  <si>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</si>
  <si>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</si>
  <si>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</si>
  <si>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</si>
  <si>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</si>
  <si>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</si>
  <si>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</si>
  <si>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</si>
  <si>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</si>
  <si>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</si>
  <si>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</si>
  <si>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</si>
  <si>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</si>
  <si>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</si>
  <si>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</si>
  <si>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</si>
  <si>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</si>
  <si>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</si>
  <si>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</si>
  <si>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</si>
  <si>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</si>
  <si>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</si>
  <si>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</si>
  <si>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</si>
  <si>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</si>
  <si>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</si>
  <si>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</si>
  <si>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</si>
  <si>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</si>
  <si>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</si>
  <si>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</si>
  <si>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</si>
  <si>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</si>
  <si>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</si>
  <si>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</si>
  <si>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</si>
  <si>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</si>
  <si>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</si>
  <si>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</si>
  <si>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</si>
  <si>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</si>
  <si>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</si>
  <si>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</si>
  <si>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</si>
  <si>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</si>
  <si>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</si>
  <si>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</si>
  <si>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</si>
  <si>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</si>
  <si>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</si>
  <si>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</si>
  <si>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</si>
  <si>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</si>
  <si>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</si>
  <si>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</si>
  <si>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</si>
  <si>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</si>
  <si>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</si>
  <si>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</si>
  <si>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</si>
  <si>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</si>
  <si>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</si>
  <si>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</si>
  <si>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</si>
  <si>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</si>
  <si>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</si>
  <si>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</si>
  <si>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</si>
  <si>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</si>
  <si>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</si>
  <si>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</si>
  <si>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</si>
  <si>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</si>
  <si>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</si>
  <si>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</si>
  <si>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</si>
  <si>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</si>
  <si>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</si>
  <si>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</si>
  <si>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</si>
  <si>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</si>
  <si>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</si>
  <si>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</si>
  <si>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</si>
  <si>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</si>
  <si>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</si>
  <si>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</si>
  <si>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</si>
  <si>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</si>
  <si>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</si>
  <si>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</si>
  <si>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</si>
  <si>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</si>
  <si>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</si>
  <si>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</si>
  <si>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</si>
  <si>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</si>
  <si>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</si>
  <si>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</si>
  <si>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</si>
  <si>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</si>
  <si>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</si>
  <si>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</si>
  <si>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</si>
  <si>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</si>
  <si>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</si>
  <si>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</si>
  <si>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</si>
  <si>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</si>
  <si>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</si>
  <si>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</si>
  <si>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</si>
  <si>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</si>
  <si>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</si>
  <si>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</si>
  <si>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</si>
  <si>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</si>
  <si>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</si>
  <si>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</si>
  <si>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</si>
  <si>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</si>
  <si>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</si>
  <si>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</si>
  <si>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</si>
  <si>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</si>
  <si>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</si>
  <si>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</si>
  <si>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</si>
  <si>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</si>
  <si>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</si>
  <si>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</si>
  <si>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</si>
  <si>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</si>
  <si>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</si>
  <si>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</si>
  <si>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</si>
  <si>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</si>
  <si>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</si>
  <si>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</si>
  <si>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</si>
  <si>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</si>
  <si>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</si>
  <si>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</si>
  <si>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</si>
  <si>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</si>
  <si>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</si>
  <si>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</si>
  <si>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</si>
  <si>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</si>
  <si>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</si>
  <si>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</si>
  <si>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</si>
  <si>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</si>
  <si>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</si>
  <si>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</si>
  <si>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</si>
  <si>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</si>
  <si>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</si>
  <si>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</si>
  <si>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</si>
  <si>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</si>
  <si>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</si>
  <si>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</si>
  <si>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</si>
  <si>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</si>
  <si>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</si>
  <si>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</si>
  <si>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</si>
  <si>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</si>
  <si>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</si>
  <si>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</si>
  <si>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</si>
  <si>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</si>
  <si>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</si>
  <si>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</si>
  <si>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</si>
  <si>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</si>
  <si>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</si>
  <si>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</si>
  <si>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</si>
  <si>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</si>
  <si>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</si>
  <si>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</si>
  <si>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</si>
  <si>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</si>
  <si>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</si>
  <si>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</si>
  <si>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</si>
  <si>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</si>
  <si>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</si>
  <si>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</si>
  <si>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</si>
  <si>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</si>
  <si>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</si>
  <si>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</si>
  <si>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</si>
  <si>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</si>
  <si>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</si>
  <si>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</si>
  <si>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</si>
  <si>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</si>
  <si>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</si>
  <si>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</si>
  <si>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</si>
  <si>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</si>
  <si>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</si>
  <si>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</si>
  <si>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</si>
  <si>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</si>
  <si>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</si>
  <si>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</si>
  <si>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</si>
  <si>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</si>
  <si>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</si>
  <si>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</si>
  <si>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</si>
  <si>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</si>
  <si>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</si>
  <si>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</si>
  <si>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</si>
  <si>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</si>
  <si>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</si>
  <si>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</si>
  <si>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</si>
  <si>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</si>
  <si>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</si>
  <si>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</si>
  <si>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</si>
  <si>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</si>
  <si>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</si>
  <si>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</si>
  <si>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</si>
  <si>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</si>
  <si>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</si>
  <si>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</si>
  <si>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</si>
  <si>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</si>
  <si>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</si>
  <si>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</si>
  <si>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</si>
  <si>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</si>
  <si>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</si>
  <si>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</si>
  <si>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</si>
  <si>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</si>
  <si>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</si>
  <si>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</si>
  <si>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</si>
  <si>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</si>
  <si>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</si>
  <si>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</si>
  <si>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</si>
  <si>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</si>
  <si>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</si>
  <si>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</si>
  <si>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</si>
  <si>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</si>
  <si>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</si>
  <si>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</si>
  <si>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</si>
  <si>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</si>
  <si>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</si>
  <si>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</si>
  <si>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</si>
  <si>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</si>
  <si>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</si>
  <si>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</si>
  <si>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</si>
  <si>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</si>
  <si>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</si>
  <si>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</si>
  <si>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</si>
  <si>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</si>
  <si>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</si>
  <si>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</si>
  <si>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</si>
  <si>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</si>
  <si>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</si>
  <si>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</si>
  <si>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</si>
  <si>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</si>
  <si>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</si>
  <si>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</si>
  <si>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</si>
  <si>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</si>
  <si>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</si>
  <si>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</si>
  <si>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</si>
  <si>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</si>
  <si>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</si>
  <si>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</si>
  <si>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</si>
  <si>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</si>
  <si>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</si>
  <si>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</si>
  <si>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</si>
  <si>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</si>
  <si>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</si>
  <si>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</si>
  <si>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</si>
  <si>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</si>
  <si>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</si>
  <si>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</si>
  <si>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</si>
  <si>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</si>
  <si>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</si>
  <si>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</si>
  <si>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</si>
  <si>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</si>
  <si>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</si>
  <si>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</si>
  <si>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</si>
  <si>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</si>
  <si>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</si>
  <si>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</si>
  <si>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</si>
  <si>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</si>
  <si>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</si>
  <si>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</si>
  <si>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</si>
  <si>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</si>
  <si>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</si>
  <si>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</si>
  <si>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</si>
  <si>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</si>
  <si>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</si>
  <si>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</si>
  <si>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</si>
  <si>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</si>
  <si>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</si>
  <si>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</si>
  <si>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</si>
  <si>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</si>
  <si>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</si>
  <si>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</si>
  <si>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</si>
  <si>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</si>
  <si>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</si>
  <si>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</si>
  <si>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</si>
  <si>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</si>
  <si>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</si>
  <si>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</si>
  <si>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</si>
  <si>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</si>
  <si>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</si>
  <si>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</si>
  <si>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</si>
  <si>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</si>
  <si>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</si>
  <si>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</si>
  <si>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</si>
  <si>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</si>
  <si>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</si>
  <si>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</si>
  <si>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</si>
  <si>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</si>
  <si>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</si>
  <si>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</si>
  <si>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</si>
  <si>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</si>
  <si>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</si>
  <si>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</si>
  <si>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</si>
  <si>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</si>
  <si>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</si>
  <si>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</si>
  <si>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</si>
  <si>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</si>
  <si>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</si>
  <si>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</si>
  <si>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</si>
  <si>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</si>
  <si>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</si>
  <si>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</si>
  <si>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</si>
  <si>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</si>
  <si>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</si>
  <si>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</si>
  <si>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</si>
  <si>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</si>
  <si>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</si>
  <si>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</si>
  <si>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</si>
  <si>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</si>
  <si>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</si>
  <si>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</si>
  <si>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</si>
  <si>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</si>
  <si>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</si>
  <si>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</si>
  <si>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</si>
  <si>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</si>
  <si>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</si>
  <si>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</si>
  <si>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</si>
  <si>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</si>
  <si>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</si>
  <si>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</si>
  <si>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</si>
  <si>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</si>
  <si>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</si>
  <si>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</si>
  <si>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</si>
  <si>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</si>
  <si>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</si>
  <si>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</si>
  <si>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</si>
  <si>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</si>
  <si>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</si>
  <si>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</si>
  <si>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</si>
  <si>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</si>
  <si>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</si>
  <si>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</si>
  <si>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</si>
  <si>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</si>
  <si>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</si>
  <si>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</si>
  <si>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</si>
  <si>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</si>
  <si>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</si>
  <si>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</si>
  <si>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</si>
  <si>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</si>
  <si>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</si>
  <si>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</si>
  <si>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</si>
  <si>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</si>
  <si>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</si>
  <si>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</si>
  <si>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</si>
  <si>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</si>
  <si>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</si>
  <si>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</si>
  <si>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</si>
  <si>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</si>
  <si>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</si>
  <si>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</si>
  <si>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</si>
  <si>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</si>
  <si>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</si>
  <si>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</si>
  <si>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</si>
  <si>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</si>
  <si>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</si>
  <si>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</si>
  <si>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</si>
  <si>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</si>
  <si>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</si>
  <si>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</si>
  <si>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</si>
  <si>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</si>
  <si>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</si>
  <si>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</si>
  <si>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</si>
  <si>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</si>
  <si>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</si>
  <si>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</si>
  <si>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</si>
  <si>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</si>
  <si>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</si>
  <si>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</si>
  <si>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</si>
  <si>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</si>
  <si>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</si>
  <si>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</si>
  <si>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</si>
  <si>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</si>
  <si>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</si>
  <si>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</si>
  <si>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</si>
  <si>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</si>
  <si>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</si>
  <si>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</si>
  <si>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</si>
  <si>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</si>
  <si>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</si>
  <si>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</si>
  <si>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</si>
  <si>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</si>
  <si>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</si>
  <si>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</si>
  <si>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</si>
  <si>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</si>
  <si>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</si>
  <si>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</si>
  <si>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</si>
  <si>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</si>
  <si>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</si>
  <si>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</si>
  <si>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</si>
  <si>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</si>
  <si>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</si>
  <si>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</si>
  <si>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</si>
  <si>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</si>
  <si>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</si>
  <si>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</si>
  <si>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</si>
  <si>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</si>
  <si>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</si>
  <si>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</si>
  <si>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</si>
  <si>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</si>
  <si>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</si>
  <si>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</si>
  <si>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</si>
  <si>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</si>
  <si>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</si>
  <si>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</si>
  <si>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</si>
  <si>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</si>
  <si>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</si>
  <si>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</si>
  <si>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</si>
  <si>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</si>
  <si>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</si>
  <si>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</si>
  <si>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</si>
  <si>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</si>
  <si>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</si>
  <si>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</si>
  <si>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</si>
  <si>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</si>
  <si>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</si>
  <si>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</si>
  <si>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</si>
  <si>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</si>
  <si>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</si>
  <si>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</si>
  <si>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</si>
  <si>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</si>
  <si>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</si>
  <si>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</si>
  <si>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</si>
  <si>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</si>
  <si>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</si>
  <si>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</si>
  <si>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</si>
  <si>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</si>
  <si>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</si>
  <si>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</si>
  <si>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</si>
  <si>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</si>
  <si>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</si>
  <si>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</si>
  <si>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</si>
  <si>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</si>
  <si>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</si>
  <si>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</si>
  <si>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</si>
  <si>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</si>
  <si>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</si>
  <si>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</si>
  <si>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</si>
  <si>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</si>
  <si>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</si>
  <si>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</si>
  <si>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</si>
  <si>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</si>
  <si>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</si>
  <si>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</si>
  <si>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</si>
  <si>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</si>
  <si>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</si>
  <si>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</si>
  <si>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</si>
  <si>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</si>
  <si>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</si>
  <si>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</si>
  <si>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</si>
  <si>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</si>
  <si>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</si>
  <si>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</si>
  <si>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</si>
  <si>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</si>
  <si>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</si>
  <si>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</si>
  <si>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</si>
  <si>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</si>
  <si>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</si>
  <si>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</si>
  <si>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</si>
  <si>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</si>
  <si>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</si>
  <si>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</si>
  <si>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</si>
  <si>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</si>
  <si>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</si>
  <si>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</si>
  <si>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</si>
  <si>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</si>
  <si>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</si>
  <si>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</si>
  <si>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</si>
  <si>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</si>
  <si>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</si>
  <si>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</si>
  <si>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</si>
  <si>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</si>
  <si>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</si>
  <si>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</si>
  <si>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</si>
  <si>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</si>
  <si>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</si>
  <si>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</si>
  <si>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</si>
  <si>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</si>
  <si>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</si>
  <si>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</si>
  <si>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</si>
  <si>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</si>
  <si>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</si>
  <si>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</si>
  <si>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</si>
  <si>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</si>
  <si>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</si>
  <si>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</si>
  <si>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</si>
  <si>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</si>
  <si>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</si>
  <si>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</si>
  <si>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</si>
  <si>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</si>
  <si>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</si>
  <si>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</si>
  <si>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</si>
  <si>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</si>
  <si>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</si>
  <si>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</si>
  <si>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</si>
  <si>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</si>
  <si>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</si>
  <si>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</si>
  <si>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</si>
  <si>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</si>
  <si>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</si>
  <si>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</si>
  <si>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</si>
  <si>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</si>
  <si>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</si>
  <si>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</si>
  <si>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</si>
  <si>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</si>
  <si>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</si>
  <si>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</si>
  <si>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</si>
  <si>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</si>
  <si>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</si>
  <si>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</si>
  <si>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</si>
  <si>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</si>
  <si>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</si>
  <si>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</si>
  <si>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</si>
  <si>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</si>
  <si>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</si>
  <si>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</si>
  <si>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</si>
  <si>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</si>
  <si>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</si>
  <si>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</si>
  <si>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</si>
  <si>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</si>
  <si>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</si>
  <si>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</si>
  <si>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</si>
  <si>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</si>
  <si>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</si>
  <si>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</si>
  <si>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</si>
  <si>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</si>
  <si>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</si>
  <si>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</si>
  <si>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</si>
  <si>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</si>
  <si>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</si>
  <si>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</si>
  <si>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</si>
  <si>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</si>
  <si>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</si>
  <si>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</si>
  <si>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</si>
  <si>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</si>
  <si>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</si>
  <si>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</si>
  <si>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</si>
  <si>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</si>
  <si>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</si>
  <si>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</si>
  <si>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</si>
  <si>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</si>
  <si>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</si>
  <si>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</si>
  <si>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</si>
  <si>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</si>
  <si>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</si>
  <si>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</si>
  <si>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</si>
  <si>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</si>
  <si>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</si>
  <si>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</si>
  <si>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</si>
  <si>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</si>
  <si>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</si>
  <si>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</si>
  <si>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</si>
  <si>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</si>
  <si>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</si>
  <si>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</si>
  <si>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</si>
  <si>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</si>
  <si>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</si>
  <si>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</si>
  <si>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</si>
  <si>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</si>
  <si>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</si>
  <si>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</si>
  <si>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</si>
  <si>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</si>
  <si>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</si>
  <si>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</si>
  <si>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</si>
  <si>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</si>
  <si>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</si>
  <si>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</si>
  <si>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</si>
  <si>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</si>
  <si>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</si>
  <si>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</si>
  <si>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</si>
  <si>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</si>
  <si>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</si>
  <si>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</si>
  <si>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</si>
  <si>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</si>
  <si>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</si>
  <si>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</si>
  <si>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</si>
  <si>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</si>
  <si>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</si>
  <si>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</si>
  <si>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</si>
  <si>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</si>
  <si>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</si>
  <si>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</si>
  <si>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</si>
  <si>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</si>
  <si>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</si>
  <si>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</si>
  <si>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</si>
  <si>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</si>
  <si>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</si>
  <si>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</si>
  <si>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</si>
  <si>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</si>
  <si>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</si>
  <si>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</si>
  <si>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</si>
  <si>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</si>
  <si>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</si>
  <si>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</si>
  <si>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</si>
  <si>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</si>
  <si>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</si>
  <si>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</si>
  <si>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</si>
  <si>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</si>
  <si>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</si>
  <si>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</si>
  <si>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</si>
  <si>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</si>
  <si>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</si>
  <si>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</si>
  <si>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</si>
  <si>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</si>
  <si>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</si>
  <si>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</si>
  <si>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</si>
  <si>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</si>
  <si>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</si>
  <si>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</si>
  <si>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</si>
  <si>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</si>
  <si>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</si>
  <si>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</si>
  <si>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</si>
  <si>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</si>
  <si>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</si>
  <si>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</si>
  <si>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</si>
  <si>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</si>
  <si>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</si>
  <si>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</si>
  <si>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</si>
  <si>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</si>
  <si>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</si>
  <si>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</si>
  <si>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</si>
  <si>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</si>
  <si>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</si>
  <si>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</si>
  <si>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</si>
  <si>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</si>
  <si>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</si>
  <si>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</si>
  <si>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</si>
  <si>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</si>
  <si>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</si>
  <si>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</si>
  <si>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</si>
  <si>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</si>
  <si>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</si>
  <si>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</si>
  <si>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</si>
  <si>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</si>
  <si>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</si>
  <si>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</si>
  <si>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</si>
  <si>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</si>
  <si>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</si>
  <si>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</si>
  <si>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</si>
  <si>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</si>
  <si>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</si>
  <si>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</si>
  <si>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</si>
  <si>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</si>
  <si>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</si>
  <si>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</si>
  <si>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</si>
  <si>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</si>
  <si>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</si>
  <si>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</si>
  <si>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</si>
  <si>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</si>
  <si>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</si>
  <si>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</si>
  <si>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</si>
  <si>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</si>
  <si>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</si>
  <si>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</si>
  <si>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</si>
  <si>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</si>
  <si>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</si>
  <si>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</si>
  <si>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</si>
  <si>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</si>
  <si>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</si>
  <si>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</si>
  <si>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</si>
  <si>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</si>
  <si>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</si>
  <si>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</si>
  <si>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</si>
  <si>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</si>
  <si>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</si>
  <si>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</si>
  <si>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</si>
  <si>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</si>
  <si>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</si>
  <si>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</si>
  <si>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</si>
  <si>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</si>
  <si>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</si>
  <si>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</si>
  <si>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</si>
  <si>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</si>
  <si>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</si>
  <si>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</si>
  <si>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</si>
  <si>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</si>
  <si>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</si>
  <si>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</si>
  <si>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</si>
  <si>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</si>
  <si>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</si>
  <si>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</si>
  <si>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</si>
  <si>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</si>
  <si>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</si>
  <si>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</si>
  <si>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</si>
  <si>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</si>
  <si>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</si>
  <si>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</si>
  <si>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</si>
  <si>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</si>
  <si>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</si>
  <si>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</si>
  <si>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</si>
  <si>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</si>
  <si>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</si>
  <si>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</si>
  <si>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</si>
  <si>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</si>
  <si>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</si>
  <si>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</si>
  <si>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</si>
  <si>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</si>
  <si>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</si>
  <si>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</si>
  <si>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</si>
  <si>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</si>
  <si>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</si>
  <si>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</si>
  <si>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</si>
  <si>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</si>
  <si>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</si>
  <si>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</si>
  <si>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</si>
  <si>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</si>
  <si>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</si>
  <si>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</si>
  <si>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</si>
  <si>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</si>
  <si>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</si>
  <si>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</si>
  <si>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</si>
  <si>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</si>
  <si>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</si>
  <si>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</si>
  <si>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</si>
  <si>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</si>
  <si>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</si>
  <si>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</si>
  <si>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</si>
  <si>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</si>
  <si>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</si>
  <si>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</si>
  <si>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</si>
  <si>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</si>
  <si>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</si>
  <si>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</si>
  <si>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</si>
  <si>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</si>
  <si>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</si>
  <si>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</si>
  <si>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</si>
  <si>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</si>
  <si>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</si>
  <si>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</si>
  <si>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</si>
  <si>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</si>
  <si>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</si>
  <si>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</si>
  <si>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</si>
  <si>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</si>
  <si>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</si>
  <si>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</si>
  <si>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</si>
  <si>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</si>
  <si>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</si>
  <si>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</si>
  <si>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</si>
  <si>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</si>
  <si>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</si>
  <si>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</si>
  <si>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</si>
  <si>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</si>
  <si>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</si>
  <si>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</si>
  <si>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</si>
  <si>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</si>
  <si>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</si>
  <si>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</si>
  <si>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</si>
  <si>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</si>
  <si>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</si>
  <si>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</si>
  <si>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</si>
  <si>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</si>
  <si>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</si>
  <si>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</si>
  <si>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</si>
  <si>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</si>
  <si>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</si>
  <si>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</si>
  <si>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</si>
  <si>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</si>
  <si>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</si>
  <si>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</si>
  <si>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</si>
  <si>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</si>
  <si>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</si>
  <si>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</si>
  <si>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</si>
  <si>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</si>
  <si>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</si>
  <si>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</si>
  <si>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</si>
  <si>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</si>
  <si>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</si>
  <si>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</si>
  <si>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</si>
  <si>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</si>
  <si>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</si>
  <si>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</si>
  <si>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</si>
  <si>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</si>
  <si>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</si>
  <si>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</si>
  <si>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</si>
  <si>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</si>
  <si>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</si>
  <si>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</si>
  <si>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</si>
  <si>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</si>
  <si>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</si>
  <si>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</si>
  <si>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</si>
  <si>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</si>
  <si>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</si>
  <si>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</si>
  <si>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</si>
  <si>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</si>
  <si>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</si>
  <si>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</si>
  <si>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</si>
  <si>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</si>
  <si>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</si>
  <si>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</si>
  <si>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</si>
  <si>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</si>
  <si>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</si>
  <si>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</si>
  <si>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</si>
  <si>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</si>
  <si>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</si>
  <si>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</si>
  <si>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</si>
  <si>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</si>
  <si>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</si>
  <si>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</si>
  <si>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</si>
  <si>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</si>
  <si>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</si>
  <si>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</si>
  <si>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</si>
  <si>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</si>
  <si>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</si>
  <si>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</si>
  <si>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</si>
  <si>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</si>
  <si>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</si>
  <si>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</si>
  <si>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</si>
  <si>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</si>
  <si>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</si>
  <si>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</si>
  <si>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</si>
  <si>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</si>
  <si>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</si>
  <si>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</si>
  <si>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</si>
  <si>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</si>
  <si>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</si>
  <si>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</si>
  <si>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</si>
  <si>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</si>
  <si>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</si>
  <si>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</si>
  <si>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</si>
  <si>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</si>
  <si>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</si>
  <si>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</si>
  <si>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</si>
  <si>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</si>
  <si>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</si>
  <si>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</si>
  <si>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</si>
  <si>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</si>
  <si>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</si>
  <si>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</si>
  <si>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</si>
  <si>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</si>
  <si>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</si>
  <si>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</si>
  <si>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</si>
  <si>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</si>
  <si>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</si>
  <si>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</si>
  <si>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</si>
  <si>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</si>
  <si>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</si>
  <si>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</si>
  <si>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</si>
  <si>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</si>
  <si>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</si>
  <si>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</si>
  <si>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</si>
  <si>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</si>
  <si>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</si>
  <si>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</si>
  <si>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</si>
  <si>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</si>
  <si>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</si>
  <si>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</si>
  <si>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</si>
  <si>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</si>
  <si>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</si>
  <si>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</si>
  <si>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</si>
  <si>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</si>
  <si>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</si>
  <si>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</si>
  <si>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</si>
  <si>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</si>
  <si>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</si>
  <si>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</si>
  <si>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</si>
  <si>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</si>
  <si>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</si>
  <si>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</si>
  <si>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</si>
  <si>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</si>
  <si>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</si>
  <si>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</si>
  <si>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</si>
  <si>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</si>
  <si>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</si>
  <si>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</si>
  <si>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</si>
  <si>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</si>
  <si>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</si>
  <si>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</si>
  <si>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</si>
  <si>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</si>
  <si>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</si>
  <si>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</si>
  <si>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</si>
  <si>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</si>
  <si>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</si>
  <si>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</si>
  <si>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</si>
  <si>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</si>
  <si>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</si>
  <si>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</si>
  <si>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</si>
  <si>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</si>
  <si>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</si>
  <si>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</si>
  <si>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</si>
  <si>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</si>
  <si>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</si>
  <si>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</si>
  <si>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</si>
  <si>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</si>
  <si>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</si>
  <si>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</si>
  <si>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</si>
  <si>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</si>
  <si>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</si>
  <si>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</si>
  <si>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</si>
  <si>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</si>
  <si>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</si>
  <si>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</si>
  <si>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</si>
  <si>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</si>
  <si>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</si>
  <si>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</si>
  <si>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</si>
  <si>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</si>
  <si>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</si>
  <si>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</si>
  <si>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</si>
  <si>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</si>
  <si>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</si>
  <si>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</si>
  <si>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</si>
  <si>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</si>
  <si>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</si>
  <si>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</si>
  <si>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</si>
  <si>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</si>
  <si>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</si>
  <si>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</si>
  <si>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</si>
  <si>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</si>
  <si>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</si>
  <si>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</si>
  <si>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</si>
  <si>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</si>
  <si>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</si>
  <si>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</si>
  <si>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</si>
  <si>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</si>
  <si>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</si>
  <si>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</si>
  <si>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</si>
  <si>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</si>
  <si>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</si>
  <si>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</si>
  <si>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</si>
  <si>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</si>
  <si>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</si>
  <si>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</si>
  <si>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</si>
  <si>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</si>
  <si>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</si>
  <si>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</si>
  <si>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</si>
  <si>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</si>
  <si>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</si>
  <si>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</si>
  <si>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</si>
  <si>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</si>
  <si>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</si>
  <si>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</si>
  <si>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</si>
  <si>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</si>
  <si>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</si>
  <si>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</si>
  <si>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</si>
  <si>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</si>
  <si>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</si>
  <si>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</si>
  <si>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</si>
  <si>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</si>
  <si>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</si>
  <si>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</si>
  <si>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</si>
  <si>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</si>
  <si>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</si>
  <si>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</si>
  <si>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</si>
  <si>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</si>
  <si>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</si>
  <si>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</si>
  <si>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</si>
  <si>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</si>
  <si>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</si>
  <si>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</si>
  <si>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</si>
  <si>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</si>
  <si>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</si>
  <si>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</si>
  <si>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</si>
  <si>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</si>
  <si>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</si>
  <si>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</si>
  <si>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</si>
  <si>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</si>
  <si>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</si>
  <si>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</si>
  <si>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</si>
  <si>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</si>
  <si>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</si>
  <si>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</si>
  <si>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</si>
  <si>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</si>
  <si>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</si>
  <si>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</si>
  <si>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</si>
  <si>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</si>
  <si>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</si>
  <si>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</si>
  <si>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</si>
  <si>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</si>
  <si>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</si>
  <si>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</si>
  <si>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</si>
  <si>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</si>
  <si>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</si>
  <si>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</si>
  <si>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</si>
  <si>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</si>
  <si>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</si>
  <si>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</si>
  <si>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</si>
  <si>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</si>
  <si>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</si>
  <si>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</si>
  <si>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</si>
  <si>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</si>
  <si>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</si>
  <si>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</si>
  <si>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</si>
  <si>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</si>
  <si>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</si>
  <si>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</si>
  <si>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</si>
  <si>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</si>
  <si>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</si>
  <si>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</si>
  <si>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</si>
  <si>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</si>
  <si>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</si>
  <si>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</si>
  <si>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</si>
  <si>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</si>
  <si>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</si>
  <si>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</si>
  <si>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</si>
  <si>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</si>
  <si>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</si>
  <si>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</si>
  <si>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</si>
  <si>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</si>
  <si>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</si>
  <si>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</si>
  <si>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</si>
  <si>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</si>
  <si>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</si>
  <si>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</si>
  <si>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</si>
  <si>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</si>
  <si>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</si>
  <si>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</si>
  <si>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</si>
  <si>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</si>
  <si>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</si>
  <si>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</si>
  <si>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</si>
  <si>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</si>
  <si>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</si>
  <si>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</si>
  <si>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</si>
  <si>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</si>
  <si>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</si>
  <si>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</si>
  <si>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</si>
  <si>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</si>
  <si>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</si>
  <si>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</si>
  <si>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</si>
  <si>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</si>
  <si>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</si>
  <si>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</si>
  <si>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</si>
  <si>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</si>
  <si>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</si>
  <si>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</si>
  <si>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</si>
  <si>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</si>
  <si>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</si>
  <si>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</si>
  <si>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</si>
  <si>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</si>
  <si>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</si>
  <si>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</si>
  <si>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</si>
  <si>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</si>
  <si>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</si>
  <si>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</si>
  <si>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</si>
  <si>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</si>
  <si>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</si>
  <si>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</si>
  <si>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</si>
  <si>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</si>
  <si>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</si>
  <si>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</si>
  <si>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</si>
  <si>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</si>
  <si>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</si>
  <si>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</si>
  <si>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</si>
  <si>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</si>
  <si>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</si>
  <si>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</si>
  <si>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</si>
  <si>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</si>
  <si>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</si>
  <si>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</si>
  <si>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</si>
  <si>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</si>
  <si>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</si>
  <si>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</si>
  <si>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</si>
  <si>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</si>
  <si>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</si>
  <si>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</si>
  <si>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</si>
  <si>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</si>
  <si>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</si>
  <si>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</si>
  <si>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</si>
  <si>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</si>
  <si>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</si>
  <si>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</si>
  <si>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</si>
  <si>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</si>
  <si>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</si>
  <si>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</si>
  <si>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</si>
  <si>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</si>
  <si>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</si>
  <si>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</si>
  <si>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</si>
  <si>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</si>
  <si>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</si>
  <si>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</si>
  <si>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</si>
  <si>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</si>
  <si>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</si>
  <si>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</si>
  <si>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</si>
  <si>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</si>
  <si>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</si>
  <si>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</si>
  <si>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</si>
  <si>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</si>
  <si>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</si>
  <si>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</si>
  <si>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</si>
  <si>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</si>
  <si>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</si>
  <si>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</si>
  <si>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</si>
  <si>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</si>
  <si>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</si>
  <si>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</si>
  <si>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</si>
  <si>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</si>
  <si>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</si>
  <si>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</si>
  <si>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</si>
  <si>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</si>
  <si>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</si>
  <si>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</si>
  <si>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</si>
  <si>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</si>
  <si>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</si>
  <si>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</si>
  <si>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</si>
  <si>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</si>
  <si>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</si>
  <si>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</si>
  <si>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</si>
  <si>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</si>
  <si>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</si>
  <si>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</si>
  <si>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</si>
  <si>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</si>
  <si>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</si>
  <si>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</si>
  <si>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</si>
  <si>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</si>
  <si>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</si>
  <si>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</si>
  <si>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</si>
  <si>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</si>
  <si>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</si>
  <si>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</si>
  <si>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</si>
  <si>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</si>
  <si>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</si>
  <si>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</si>
  <si>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</si>
  <si>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</si>
  <si>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</si>
  <si>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</si>
  <si>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</si>
  <si>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</si>
  <si>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</si>
  <si>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</si>
  <si>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</si>
  <si>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</si>
  <si>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</si>
  <si>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</si>
  <si>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</si>
  <si>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</si>
  <si>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</si>
  <si>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</si>
  <si>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</si>
  <si>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</si>
  <si>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</si>
  <si>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</si>
  <si>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</si>
  <si>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</si>
  <si>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</si>
  <si>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</si>
  <si>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</si>
  <si>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</si>
  <si>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</si>
  <si>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</si>
  <si>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</si>
  <si>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</si>
  <si>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</si>
  <si>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</si>
  <si>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</si>
  <si>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</si>
  <si>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</si>
  <si>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</si>
  <si>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</si>
  <si>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</si>
  <si>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</si>
  <si>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</si>
  <si>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</si>
  <si>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</si>
  <si>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</si>
  <si>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</si>
  <si>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</si>
  <si>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</si>
  <si>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</si>
  <si>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</si>
  <si>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</si>
  <si>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</si>
  <si>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</si>
  <si>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</si>
  <si>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</si>
  <si>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</si>
  <si>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</si>
  <si>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</si>
  <si>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</si>
  <si>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</si>
  <si>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</si>
  <si>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</si>
  <si>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</si>
  <si>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</si>
  <si>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</si>
  <si>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</si>
  <si>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</si>
  <si>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</si>
  <si>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</si>
  <si>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</si>
  <si>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</si>
  <si>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</si>
  <si>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</si>
  <si>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</si>
  <si>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</si>
  <si>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</si>
  <si>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</si>
  <si>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</si>
  <si>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</si>
  <si>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</si>
  <si>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</si>
  <si>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</si>
  <si>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</si>
  <si>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</si>
  <si>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</si>
  <si>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</si>
  <si>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</si>
  <si>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</si>
  <si>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</si>
  <si>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</si>
  <si>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</si>
  <si>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</si>
  <si>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</si>
  <si>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</si>
  <si>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</si>
  <si>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</si>
  <si>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</si>
  <si>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</si>
  <si>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</si>
  <si>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</si>
  <si>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</si>
  <si>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</si>
  <si>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</si>
  <si>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</si>
  <si>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</si>
  <si>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</si>
  <si>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</si>
  <si>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</si>
  <si>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</si>
  <si>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</si>
  <si>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</si>
  <si>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</si>
  <si>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</si>
  <si>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</si>
  <si>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</si>
  <si>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</si>
  <si>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</si>
  <si>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</si>
  <si>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</si>
  <si>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</si>
  <si>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</si>
  <si>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</si>
  <si>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</si>
  <si>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</si>
  <si>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</si>
  <si>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</si>
  <si>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</si>
  <si>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</si>
  <si>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</si>
  <si>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</si>
  <si>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</si>
  <si>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</si>
  <si>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</si>
  <si>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</si>
  <si>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</si>
  <si>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</si>
  <si>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</si>
  <si>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</si>
  <si>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</si>
  <si>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</si>
  <si>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</si>
  <si>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</si>
  <si>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</si>
  <si>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</si>
  <si>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</si>
  <si>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</si>
  <si>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</si>
  <si>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</si>
  <si>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</si>
  <si>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</si>
  <si>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</si>
  <si>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</si>
  <si>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</si>
  <si>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</si>
  <si>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</si>
  <si>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</si>
  <si>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</si>
  <si>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</si>
  <si>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</si>
  <si>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</si>
  <si>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</si>
  <si>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</si>
  <si>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</si>
  <si>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</si>
  <si>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</si>
  <si>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</si>
  <si>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</si>
  <si>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</si>
  <si>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</si>
  <si>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</si>
  <si>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</si>
  <si>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</si>
  <si>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</si>
  <si>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</si>
  <si>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</si>
  <si>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</si>
  <si>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</si>
  <si>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</si>
  <si>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</si>
  <si>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</si>
  <si>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</si>
  <si>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</si>
  <si>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</si>
  <si>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</si>
  <si>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</si>
  <si>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</si>
  <si>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</si>
  <si>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</si>
  <si>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</si>
  <si>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</si>
  <si>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</si>
  <si>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</si>
  <si>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</si>
  <si>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</si>
  <si>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</si>
  <si>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</si>
  <si>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</si>
  <si>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</si>
  <si>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</si>
  <si>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</si>
  <si>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</si>
  <si>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</si>
  <si>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</si>
  <si>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</si>
  <si>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</si>
  <si>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</si>
  <si>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</si>
  <si>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</si>
  <si>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</si>
  <si>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</si>
  <si>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</si>
  <si>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</si>
  <si>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</si>
  <si>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</si>
  <si>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</si>
  <si>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</si>
  <si>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</si>
  <si>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</si>
  <si>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</si>
  <si>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</si>
  <si>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</si>
  <si>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</si>
  <si>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</si>
  <si>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</si>
  <si>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</si>
  <si>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</si>
  <si>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</si>
  <si>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</si>
  <si>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</si>
  <si>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</si>
  <si>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</si>
  <si>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</si>
  <si>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</si>
  <si>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</si>
  <si>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</si>
  <si>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</si>
  <si>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</si>
  <si>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</si>
  <si>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</si>
  <si>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</si>
  <si>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</si>
  <si>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</si>
  <si>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</si>
  <si>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</si>
  <si>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</si>
  <si>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</si>
  <si>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</si>
  <si>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</si>
  <si>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</si>
  <si>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</si>
  <si>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</si>
  <si>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</si>
  <si>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</si>
  <si>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</si>
  <si>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</si>
  <si>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</si>
  <si>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</si>
  <si>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</si>
  <si>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</si>
  <si>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</si>
  <si>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</si>
  <si>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</si>
  <si>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</si>
  <si>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</si>
  <si>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</si>
  <si>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</si>
  <si>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</si>
  <si>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</si>
  <si>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</si>
  <si>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</si>
  <si>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</si>
  <si>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</si>
  <si>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</si>
  <si>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</si>
  <si>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</si>
  <si>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</si>
  <si>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</si>
  <si>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</si>
  <si>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</si>
  <si>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</si>
  <si>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</si>
  <si>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</si>
  <si>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</si>
  <si>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</si>
  <si>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</si>
  <si>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</si>
  <si>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</si>
  <si>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</si>
  <si>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</si>
  <si>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</si>
  <si>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</si>
  <si>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</si>
  <si>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</si>
  <si>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</si>
  <si>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</si>
  <si>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</si>
  <si>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</si>
  <si>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</si>
  <si>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</si>
  <si>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</si>
  <si>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</si>
  <si>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</si>
  <si>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</si>
  <si>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</si>
  <si>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</si>
  <si>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</si>
  <si>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</si>
  <si>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</si>
  <si>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</si>
  <si>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</si>
  <si>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</si>
  <si>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</si>
  <si>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</si>
  <si>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</si>
  <si>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</si>
  <si>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</si>
  <si>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</si>
  <si>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</si>
  <si>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</si>
  <si>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</si>
  <si>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</si>
  <si>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</si>
  <si>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</si>
  <si>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</si>
  <si>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</si>
  <si>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</si>
  <si>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</si>
  <si>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</si>
  <si>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</si>
  <si>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</si>
  <si>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</si>
  <si>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</si>
  <si>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</si>
  <si>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</si>
  <si>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</si>
  <si>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</si>
  <si>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</si>
  <si>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</si>
  <si>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</si>
  <si>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</si>
  <si>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</si>
  <si>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</si>
  <si>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</si>
  <si>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</si>
  <si>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</si>
  <si>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</si>
  <si>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</si>
  <si>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</si>
  <si>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</si>
  <si>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</si>
  <si>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</si>
  <si>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</si>
  <si>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</si>
  <si>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</si>
  <si>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</si>
  <si>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</si>
  <si>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</si>
  <si>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</si>
  <si>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</si>
  <si>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</si>
  <si>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</si>
  <si>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</si>
  <si>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</si>
  <si>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</si>
  <si>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</si>
  <si>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</si>
  <si>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</si>
  <si>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</si>
  <si>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</si>
  <si>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</si>
  <si>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</si>
  <si>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</si>
  <si>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</si>
  <si>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</si>
  <si>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</si>
  <si>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</si>
  <si>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</si>
  <si>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</si>
  <si>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</si>
  <si>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</si>
  <si>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</si>
  <si>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</si>
  <si>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</si>
  <si>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</si>
  <si>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</si>
  <si>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</si>
  <si>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</si>
  <si>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</si>
  <si>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</si>
  <si>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</si>
  <si>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</si>
  <si>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</si>
  <si>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</si>
  <si>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</si>
  <si>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</si>
  <si>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</si>
  <si>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</si>
  <si>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</si>
  <si>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</si>
  <si>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</si>
  <si>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</si>
  <si>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</si>
  <si>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</si>
  <si>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</si>
  <si>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</si>
  <si>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</si>
  <si>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</si>
  <si>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</si>
  <si>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</si>
  <si>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</si>
  <si>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</si>
  <si>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</si>
  <si>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</si>
  <si>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</si>
  <si>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</si>
  <si>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</si>
  <si>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</si>
  <si>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</si>
  <si>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</si>
  <si>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</si>
  <si>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</si>
  <si>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</si>
  <si>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</si>
  <si>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</si>
  <si>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</si>
  <si>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</si>
  <si>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</si>
  <si>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</si>
  <si>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</si>
  <si>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</si>
  <si>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</si>
  <si>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</si>
  <si>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</si>
  <si>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</si>
  <si>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</si>
  <si>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</si>
  <si>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</si>
  <si>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</si>
  <si>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</si>
  <si>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</si>
  <si>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</si>
  <si>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</si>
  <si>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</si>
  <si>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</si>
  <si>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</si>
  <si>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</si>
  <si>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</si>
  <si>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</si>
  <si>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</si>
  <si>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</si>
  <si>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</si>
  <si>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</si>
  <si>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</si>
  <si>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</si>
  <si>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</si>
  <si>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</si>
  <si>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</si>
  <si>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</si>
  <si>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</si>
  <si>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</si>
  <si>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</si>
  <si>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</si>
  <si>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</si>
  <si>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</si>
  <si>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</si>
  <si>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</si>
  <si>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</si>
  <si>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</si>
  <si>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</si>
  <si>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</si>
  <si>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</si>
  <si>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</si>
  <si>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</si>
  <si>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</si>
  <si>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</si>
  <si>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</si>
  <si>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</si>
  <si>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</si>
  <si>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</si>
  <si>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</si>
  <si>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</si>
  <si>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</si>
  <si>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</si>
  <si>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</si>
  <si>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</si>
  <si>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</si>
  <si>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</si>
  <si>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</si>
  <si>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</si>
  <si>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</si>
  <si>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</si>
  <si>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</si>
  <si>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</si>
  <si>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</si>
  <si>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</si>
  <si>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</si>
  <si>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</si>
  <si>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</si>
  <si>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</si>
  <si>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</si>
  <si>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</si>
  <si>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</si>
  <si>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</si>
  <si>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</si>
  <si>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</si>
  <si>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</si>
  <si>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</si>
  <si>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</si>
  <si>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</si>
  <si>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</si>
  <si>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</si>
  <si>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</si>
  <si>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</si>
  <si>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</si>
  <si>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</si>
  <si>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</si>
  <si>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</si>
  <si>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</si>
  <si>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</si>
  <si>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</si>
  <si>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</si>
  <si>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</si>
  <si>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</si>
  <si>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</si>
  <si>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</si>
  <si>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</si>
  <si>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</si>
  <si>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</si>
  <si>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</si>
  <si>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</si>
  <si>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</si>
  <si>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</si>
  <si>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</si>
  <si>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</si>
  <si>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</si>
  <si>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</si>
  <si>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</si>
  <si>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</si>
  <si>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</si>
  <si>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</si>
  <si>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</si>
  <si>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</si>
  <si>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</si>
  <si>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</si>
  <si>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</si>
  <si>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</si>
  <si>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</si>
  <si>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</si>
  <si>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</si>
  <si>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</si>
  <si>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</si>
  <si>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</si>
  <si>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</si>
  <si>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</si>
  <si>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</si>
  <si>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</si>
  <si>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</si>
  <si>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</si>
  <si>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</si>
  <si>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</si>
  <si>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</si>
  <si>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</si>
  <si>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</si>
  <si>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</si>
  <si>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</si>
  <si>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</si>
  <si>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</si>
  <si>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</si>
  <si>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</si>
  <si>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</si>
  <si>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</si>
  <si>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</si>
  <si>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</si>
  <si>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</si>
  <si>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</si>
  <si>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</si>
  <si>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</si>
  <si>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</si>
  <si>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</si>
  <si>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</si>
  <si>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</si>
  <si>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</si>
  <si>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</si>
  <si>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</si>
  <si>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</si>
  <si>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</si>
  <si>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</si>
  <si>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</si>
  <si>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</si>
  <si>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</si>
  <si>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</si>
  <si>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</si>
  <si>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</si>
  <si>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</si>
  <si>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</si>
  <si>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</si>
  <si>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</si>
  <si>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</si>
  <si>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</si>
  <si>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</si>
  <si>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</si>
  <si>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</si>
  <si>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</si>
  <si>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</si>
  <si>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</si>
  <si>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</si>
  <si>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</si>
  <si>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</si>
  <si>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</si>
  <si>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</si>
  <si>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</si>
  <si>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</si>
  <si>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</si>
  <si>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</si>
  <si>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</si>
  <si>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</si>
  <si>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</si>
  <si>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</si>
  <si>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</si>
  <si>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</si>
  <si>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</si>
  <si>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</si>
  <si>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</si>
  <si>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</si>
  <si>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</si>
  <si>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</si>
  <si>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</si>
  <si>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</si>
  <si>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</si>
  <si>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</si>
  <si>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</si>
  <si>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</si>
  <si>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</si>
  <si>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</si>
  <si>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</si>
  <si>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</si>
  <si>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</si>
  <si>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</si>
  <si>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</si>
  <si>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</si>
  <si>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</si>
  <si>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</si>
  <si>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</si>
  <si>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</si>
  <si>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</si>
  <si>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</si>
  <si>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</si>
  <si>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</si>
  <si>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</si>
  <si>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</si>
  <si>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</si>
  <si>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</si>
  <si>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</si>
  <si>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</si>
  <si>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</si>
  <si>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</si>
  <si>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</si>
  <si>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</si>
  <si>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</si>
  <si>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</si>
  <si>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</si>
  <si>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</si>
  <si>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</si>
  <si>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</si>
  <si>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</si>
  <si>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</si>
  <si>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</si>
  <si>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</si>
  <si>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</si>
  <si>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</si>
  <si>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</si>
  <si>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</si>
  <si>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</si>
  <si>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</si>
  <si>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</si>
  <si>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</si>
  <si>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</si>
  <si>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</si>
  <si>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</si>
  <si>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</si>
  <si>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</si>
  <si>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</si>
  <si>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</si>
  <si>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</si>
  <si>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</si>
  <si>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</si>
  <si>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</si>
  <si>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</si>
  <si>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</si>
  <si>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</si>
  <si>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</si>
  <si>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</si>
  <si>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</si>
  <si>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</si>
  <si>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</si>
  <si>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</si>
  <si>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</si>
  <si>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</si>
  <si>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</si>
  <si>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</si>
  <si>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</si>
  <si>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</si>
  <si>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</si>
  <si>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</si>
  <si>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</si>
  <si>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</si>
  <si>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</si>
  <si>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</si>
  <si>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</si>
  <si>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</si>
  <si>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</si>
  <si>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</si>
  <si>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</si>
  <si>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</si>
  <si>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</si>
  <si>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</si>
  <si>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</si>
  <si>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</si>
  <si>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</si>
  <si>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</si>
  <si>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</si>
  <si>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</si>
  <si>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</si>
  <si>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</si>
  <si>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</si>
  <si>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</si>
  <si>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</si>
  <si>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</si>
  <si>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</si>
  <si>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</si>
  <si>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</si>
  <si>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</si>
  <si>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</si>
  <si>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</si>
  <si>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</si>
  <si>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</si>
  <si>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</si>
  <si>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</si>
  <si>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</si>
  <si>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</si>
  <si>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</si>
  <si>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</si>
  <si>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</si>
  <si>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</si>
  <si>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</si>
  <si>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</si>
  <si>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</si>
  <si>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</si>
  <si>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</si>
  <si>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</si>
  <si>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</si>
  <si>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</si>
  <si>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</si>
  <si>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</si>
  <si>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</si>
  <si>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</si>
  <si>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</si>
  <si>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</si>
  <si>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</si>
  <si>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</si>
  <si>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</si>
  <si>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</si>
  <si>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</si>
  <si>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</si>
  <si>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</si>
  <si>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</si>
  <si>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</si>
  <si>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</si>
  <si>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</si>
  <si>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</si>
  <si>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</si>
  <si>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</si>
  <si>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</si>
  <si>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</si>
  <si>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</si>
  <si>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</si>
  <si>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</si>
  <si>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</si>
  <si>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</si>
  <si>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</si>
  <si>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</si>
  <si>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</si>
  <si>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</si>
  <si>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</si>
  <si>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</si>
  <si>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</si>
  <si>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</si>
  <si>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</si>
  <si>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</si>
  <si>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</si>
  <si>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</si>
  <si>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</si>
  <si>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</si>
  <si>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</si>
  <si>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</si>
  <si>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</si>
  <si>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</si>
  <si>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</si>
  <si>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</si>
  <si>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</si>
  <si>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</si>
  <si>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</si>
  <si>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</si>
  <si>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</si>
  <si>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</si>
  <si>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</si>
  <si>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</si>
  <si>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</si>
  <si>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</si>
  <si>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</si>
  <si>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</si>
  <si>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</si>
  <si>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</si>
  <si>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</si>
  <si>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</si>
  <si>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</si>
  <si>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</si>
  <si>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</si>
  <si>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</si>
  <si>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</si>
  <si>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</si>
  <si>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</si>
  <si>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</si>
  <si>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</si>
  <si>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</si>
  <si>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</si>
  <si>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</si>
  <si>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</si>
  <si>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</si>
  <si>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</si>
  <si>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</si>
  <si>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</si>
  <si>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</si>
  <si>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</si>
  <si>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</si>
  <si>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</si>
  <si>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</si>
  <si>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</si>
  <si>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</si>
  <si>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</si>
  <si>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</si>
  <si>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</si>
  <si>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</si>
  <si>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</si>
  <si>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</si>
  <si>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</si>
  <si>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</si>
  <si>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</si>
  <si>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</si>
  <si>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</si>
  <si>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</si>
  <si>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</si>
  <si>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</si>
  <si>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</si>
  <si>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</si>
  <si>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</si>
  <si>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</si>
  <si>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</si>
  <si>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</si>
  <si>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</si>
  <si>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</si>
  <si>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</si>
  <si>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</si>
  <si>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</si>
  <si>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</si>
  <si>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</si>
  <si>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</si>
  <si>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</si>
  <si>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</si>
  <si>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</si>
  <si>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</si>
  <si>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</si>
  <si>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</si>
  <si>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</si>
  <si>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</si>
  <si>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</si>
  <si>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</si>
  <si>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</si>
  <si>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</si>
  <si>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</si>
  <si>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</si>
  <si>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</si>
  <si>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</si>
  <si>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</si>
  <si>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</si>
  <si>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</si>
  <si>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</si>
  <si>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</si>
  <si>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</si>
  <si>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</si>
  <si>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</si>
  <si>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</si>
  <si>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</si>
  <si>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</si>
  <si>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</si>
  <si>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</si>
  <si>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</si>
  <si>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</si>
  <si>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</si>
  <si>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</si>
  <si>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</si>
  <si>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</si>
  <si>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</si>
  <si>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</si>
  <si>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</si>
  <si>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</si>
  <si>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</si>
  <si>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</si>
  <si>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</si>
  <si>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</si>
  <si>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</si>
  <si>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</si>
  <si>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</si>
  <si>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</si>
  <si>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</si>
  <si>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</si>
  <si>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</si>
  <si>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</si>
  <si>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</si>
  <si>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</si>
  <si>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</si>
  <si>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</si>
  <si>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</si>
  <si>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</si>
  <si>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</si>
  <si>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</si>
  <si>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</si>
  <si>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</si>
  <si>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</si>
  <si>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</si>
  <si>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</si>
  <si>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</si>
  <si>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</si>
  <si>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</si>
  <si>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</si>
  <si>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</si>
  <si>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</si>
  <si>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</si>
  <si>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</si>
  <si>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</si>
  <si>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</si>
  <si>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</si>
  <si>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</si>
  <si>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</si>
  <si>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</si>
  <si>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</si>
  <si>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</si>
  <si>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</si>
  <si>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</si>
  <si>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</si>
  <si>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</si>
  <si>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</si>
  <si>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</si>
  <si>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</si>
  <si>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</si>
  <si>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</si>
  <si>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</si>
  <si>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</si>
  <si>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</si>
  <si>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</si>
  <si>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</si>
  <si>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</si>
  <si>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</si>
  <si>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</si>
  <si>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</si>
  <si>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</si>
  <si>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</si>
  <si>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</si>
  <si>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</si>
  <si>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</si>
  <si>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</si>
  <si>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</si>
  <si>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</si>
  <si>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</si>
  <si>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</si>
  <si>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</si>
  <si>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</si>
  <si>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</si>
  <si>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</si>
  <si>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</si>
  <si>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</si>
  <si>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</si>
  <si>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</si>
  <si>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</si>
  <si>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</si>
  <si>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</si>
  <si>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</si>
  <si>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</si>
  <si>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</si>
  <si>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</si>
  <si>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</si>
  <si>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</si>
  <si>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</si>
  <si>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</si>
  <si>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</si>
  <si>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</si>
  <si>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</si>
  <si>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</si>
  <si>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</si>
  <si>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</si>
  <si>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</si>
  <si>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</si>
  <si>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</si>
  <si>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</si>
  <si>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</si>
  <si>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</si>
  <si>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</si>
  <si>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</si>
  <si>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</si>
  <si>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</si>
  <si>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</si>
  <si>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</si>
  <si>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</si>
  <si>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</si>
  <si>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</si>
  <si>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</si>
  <si>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</si>
  <si>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</si>
  <si>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</si>
  <si>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</si>
  <si>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</si>
  <si>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</si>
  <si>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</si>
  <si>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</si>
  <si>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</si>
  <si>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</si>
  <si>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</si>
  <si>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</si>
  <si>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</si>
  <si>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</si>
  <si>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</si>
  <si>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</si>
  <si>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</si>
  <si>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</si>
  <si>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</si>
  <si>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</si>
  <si>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</si>
  <si>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</si>
  <si>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</si>
  <si>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</si>
  <si>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</si>
  <si>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</si>
  <si>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</si>
  <si>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</si>
  <si>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</si>
  <si>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</si>
  <si>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</si>
  <si>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</si>
  <si>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</si>
  <si>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</si>
  <si>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</si>
  <si>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</si>
  <si>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</si>
  <si>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</si>
  <si>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</si>
  <si>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</si>
  <si>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</si>
  <si>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</si>
  <si>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</si>
  <si>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</si>
  <si>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</si>
  <si>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</si>
  <si>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</si>
  <si>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</si>
  <si>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</si>
  <si>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</si>
  <si>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</si>
  <si>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</si>
  <si>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</si>
  <si>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</si>
  <si>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</si>
  <si>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</si>
  <si>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</si>
  <si>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</si>
  <si>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</si>
  <si>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</si>
  <si>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</si>
  <si>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</si>
  <si>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</si>
  <si>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</si>
  <si>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</si>
  <si>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</si>
  <si>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</si>
  <si>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</si>
  <si>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</si>
  <si>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</si>
  <si>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</si>
  <si>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</si>
  <si>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</si>
  <si>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</si>
  <si>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</si>
  <si>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</si>
  <si>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</si>
  <si>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</si>
  <si>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</si>
  <si>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</si>
  <si>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</si>
  <si>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</si>
  <si>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</si>
  <si>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</si>
  <si>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</si>
  <si>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</si>
  <si>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</si>
  <si>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</si>
  <si>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</si>
  <si>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</si>
  <si>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</si>
  <si>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</si>
  <si>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</si>
  <si>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</si>
  <si>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</si>
  <si>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</si>
  <si>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</si>
  <si>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</si>
  <si>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</si>
  <si>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</si>
  <si>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</si>
  <si>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</si>
  <si>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</si>
  <si>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</si>
  <si>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</si>
  <si>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</si>
  <si>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</si>
  <si>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</si>
  <si>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</si>
  <si>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</si>
  <si>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</si>
  <si>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</si>
  <si>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</si>
  <si>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</si>
  <si>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</si>
  <si>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</si>
  <si>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</si>
  <si>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</si>
  <si>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</si>
  <si>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</si>
  <si>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</si>
  <si>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</si>
  <si>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</si>
  <si>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</si>
  <si>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</si>
  <si>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</si>
  <si>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</si>
  <si>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</si>
  <si>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</si>
  <si>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</si>
  <si>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</si>
  <si>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</si>
  <si>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</si>
  <si>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</si>
  <si>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</si>
  <si>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</si>
  <si>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</si>
  <si>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</si>
  <si>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</si>
  <si>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</si>
  <si>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</si>
  <si>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</si>
  <si>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</si>
  <si>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</si>
  <si>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</si>
  <si>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</si>
  <si>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</si>
  <si>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</si>
  <si>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</si>
  <si>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</si>
  <si>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</si>
  <si>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</si>
  <si>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</si>
  <si>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</si>
  <si>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</si>
  <si>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</si>
  <si>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</si>
  <si>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</si>
  <si>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</si>
  <si>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</si>
  <si>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</si>
  <si>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</si>
  <si>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</si>
  <si>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</si>
  <si>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</si>
  <si>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</si>
  <si>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</si>
  <si>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</si>
  <si>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</si>
  <si>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</si>
  <si>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</si>
  <si>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</si>
  <si>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</si>
  <si>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</si>
  <si>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</si>
  <si>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</si>
  <si>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</si>
  <si>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</si>
  <si>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</si>
  <si>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</si>
  <si>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</si>
  <si>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</si>
  <si>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</si>
  <si>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</si>
  <si>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</si>
  <si>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</si>
  <si>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</si>
  <si>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</si>
  <si>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</si>
  <si>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</si>
  <si>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</si>
  <si>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</si>
  <si>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</si>
  <si>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</si>
  <si>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</si>
  <si>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</si>
  <si>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</si>
  <si>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</si>
  <si>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</si>
  <si>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</si>
  <si>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</si>
  <si>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</si>
  <si>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</si>
  <si>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</si>
  <si>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</si>
  <si>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</si>
  <si>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</si>
  <si>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</si>
  <si>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</si>
  <si>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</si>
  <si>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</si>
  <si>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</si>
  <si>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</si>
  <si>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</si>
  <si>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</si>
  <si>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</si>
  <si>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</si>
  <si>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</si>
  <si>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</si>
  <si>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</si>
  <si>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</si>
  <si>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</si>
  <si>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</si>
  <si>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</si>
  <si>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</si>
  <si>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</si>
  <si>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</si>
  <si>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</si>
  <si>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</si>
  <si>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</si>
  <si>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</si>
  <si>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</si>
  <si>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</si>
  <si>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</si>
  <si>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</si>
  <si>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</si>
  <si>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</si>
  <si>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</si>
  <si>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</si>
  <si>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</si>
  <si>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</si>
  <si>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</si>
  <si>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</si>
  <si>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</si>
  <si>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</si>
  <si>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</si>
  <si>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</si>
  <si>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</si>
  <si>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</si>
  <si>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</si>
  <si>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</si>
  <si>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</si>
  <si>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</si>
  <si>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</si>
  <si>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</si>
  <si>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</si>
  <si>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</si>
  <si>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</si>
  <si>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</si>
  <si>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</si>
  <si>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</si>
  <si>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</si>
  <si>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</si>
  <si>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</si>
  <si>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</si>
  <si>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</si>
  <si>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</si>
  <si>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</si>
  <si>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</si>
  <si>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</si>
  <si>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</si>
  <si>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</si>
  <si>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</si>
  <si>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</si>
  <si>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</si>
  <si>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</si>
  <si>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</si>
  <si>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</si>
  <si>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</si>
  <si>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</si>
  <si>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</si>
  <si>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</si>
  <si>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</si>
  <si>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</si>
  <si>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</si>
  <si>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</si>
  <si>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</si>
  <si>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</si>
  <si>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</si>
  <si>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</si>
  <si>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</si>
  <si>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</si>
  <si>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</si>
  <si>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</si>
  <si>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</si>
  <si>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</si>
  <si>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</si>
  <si>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</si>
  <si>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</si>
  <si>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</si>
  <si>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</si>
  <si>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</si>
  <si>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</si>
  <si>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</si>
  <si>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</si>
  <si>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</si>
  <si>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</si>
  <si>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</si>
  <si>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</si>
  <si>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</si>
  <si>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</si>
  <si>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</si>
  <si>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</si>
  <si>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</si>
  <si>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</si>
  <si>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</si>
  <si>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</si>
  <si>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</si>
  <si>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</si>
  <si>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</si>
  <si>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</si>
  <si>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</si>
  <si>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</si>
  <si>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</si>
  <si>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</si>
  <si>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</si>
  <si>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</si>
  <si>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</si>
  <si>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</si>
  <si>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</si>
  <si>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</si>
  <si>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</si>
  <si>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</si>
  <si>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</si>
  <si>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</si>
  <si>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</si>
  <si>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</si>
  <si>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</si>
  <si>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</si>
  <si>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</si>
  <si>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</si>
  <si>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</si>
  <si>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</si>
  <si>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</si>
  <si>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</si>
  <si>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</si>
  <si>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</si>
  <si>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</si>
  <si>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</si>
  <si>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</si>
  <si>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</si>
  <si>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</si>
  <si>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</si>
  <si>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</si>
  <si>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</si>
  <si>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</si>
  <si>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</si>
  <si>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</si>
  <si>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</si>
  <si>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</si>
  <si>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</si>
  <si>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</si>
  <si>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</si>
  <si>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</si>
  <si>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</si>
  <si>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</si>
  <si>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</si>
  <si>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</si>
  <si>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</si>
  <si>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</si>
  <si>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</si>
  <si>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</si>
  <si>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</si>
  <si>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</si>
  <si>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</si>
  <si>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</si>
  <si>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</si>
  <si>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</si>
  <si>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</si>
  <si>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</si>
  <si>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</si>
  <si>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</si>
  <si>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</si>
  <si>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</si>
  <si>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</si>
  <si>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</si>
  <si>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</si>
  <si>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</si>
  <si>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</si>
  <si>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</si>
  <si>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</si>
  <si>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</si>
  <si>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</si>
  <si>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</si>
  <si>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</si>
  <si>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</si>
  <si>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</si>
  <si>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</si>
  <si>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</si>
  <si>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</si>
  <si>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</si>
  <si>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</si>
  <si>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</si>
  <si>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</si>
  <si>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</si>
  <si>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</si>
  <si>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</si>
  <si>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</si>
  <si>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</si>
  <si>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</si>
  <si>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</si>
  <si>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</si>
  <si>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</si>
  <si>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</si>
  <si>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</si>
  <si>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</si>
  <si>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</si>
  <si>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</si>
  <si>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</si>
  <si>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</si>
  <si>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</si>
  <si>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</si>
  <si>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</si>
  <si>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</si>
  <si>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</si>
  <si>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</si>
  <si>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</si>
  <si>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</si>
  <si>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</si>
  <si>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</si>
  <si>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</si>
  <si>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</si>
  <si>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</si>
  <si>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</si>
  <si>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</si>
  <si>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</si>
  <si>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</si>
  <si>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</si>
  <si>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</si>
  <si>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</si>
  <si>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</si>
  <si>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</si>
  <si>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</si>
  <si>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</si>
  <si>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</si>
  <si>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</si>
  <si>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</si>
  <si>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</si>
  <si>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</si>
  <si>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</si>
  <si>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</si>
  <si>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</si>
  <si>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</si>
  <si>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</si>
  <si>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</si>
  <si>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</si>
  <si>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</si>
  <si>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</si>
  <si>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</si>
  <si>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</si>
  <si>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</si>
  <si>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</si>
  <si>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</si>
  <si>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</si>
  <si>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</si>
  <si>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</si>
  <si>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</si>
  <si>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</si>
  <si>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</si>
  <si>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</si>
  <si>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</si>
  <si>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</si>
  <si>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</si>
  <si>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</si>
  <si>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</si>
  <si>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</si>
  <si>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</si>
  <si>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</si>
  <si>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</si>
  <si>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</si>
  <si>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</si>
  <si>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</si>
  <si>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</si>
  <si>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</si>
  <si>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</si>
  <si>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</si>
  <si>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</si>
  <si>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</si>
  <si>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</si>
  <si>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</si>
  <si>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</si>
  <si>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</si>
  <si>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</si>
  <si>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</si>
  <si>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</si>
  <si>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</si>
  <si>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</si>
  <si>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</si>
  <si>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</si>
  <si>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</si>
  <si>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</si>
  <si>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</si>
  <si>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</si>
  <si>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</si>
  <si>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</si>
  <si>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</si>
  <si>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</si>
  <si>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</si>
  <si>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</si>
  <si>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</si>
  <si>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</si>
  <si>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</si>
  <si>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</si>
  <si>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</si>
  <si>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</si>
  <si>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</si>
  <si>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</si>
  <si>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</si>
  <si>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</si>
  <si>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</si>
  <si>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</si>
  <si>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</si>
  <si>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</si>
  <si>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</si>
  <si>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</si>
  <si>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</si>
  <si>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</si>
  <si>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</si>
  <si>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</si>
  <si>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</si>
  <si>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</si>
  <si>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</si>
  <si>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</si>
  <si>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</si>
  <si>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</si>
  <si>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</si>
  <si>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</si>
  <si>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</si>
  <si>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</si>
  <si>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</si>
  <si>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</si>
  <si>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</si>
  <si>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</si>
  <si>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</si>
  <si>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</si>
  <si>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</si>
  <si>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</si>
  <si>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</si>
  <si>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</si>
  <si>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</si>
  <si>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</si>
  <si>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</si>
  <si>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</si>
  <si>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</si>
  <si>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</si>
  <si>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</si>
  <si>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</si>
  <si>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</si>
  <si>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</si>
  <si>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</si>
  <si>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</si>
  <si>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</si>
  <si>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</si>
  <si>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</si>
  <si>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</si>
  <si>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</si>
  <si>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</si>
  <si>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</si>
  <si>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</si>
  <si>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</si>
  <si>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</si>
  <si>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</si>
  <si>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</si>
  <si>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</si>
  <si>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</si>
  <si>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</si>
  <si>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</si>
  <si>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</si>
  <si>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</si>
  <si>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</si>
  <si>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</si>
  <si>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</si>
  <si>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</si>
  <si>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</si>
  <si>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</si>
  <si>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</si>
  <si>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</si>
  <si>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</si>
  <si>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</si>
  <si>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</si>
  <si>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</si>
  <si>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</si>
  <si>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</si>
  <si>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</si>
  <si>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</si>
  <si>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</si>
  <si>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</si>
  <si>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</si>
  <si>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</si>
  <si>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</si>
  <si>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</si>
  <si>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</si>
  <si>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</si>
  <si>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</si>
  <si>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</si>
  <si>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</si>
  <si>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</si>
  <si>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</si>
  <si>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</si>
  <si>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</si>
  <si>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</si>
  <si>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</si>
  <si>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</si>
  <si>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</si>
  <si>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</si>
  <si>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</si>
  <si>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</si>
  <si>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</si>
  <si>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</si>
  <si>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</si>
  <si>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</si>
  <si>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</si>
  <si>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</si>
  <si>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</si>
  <si>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</si>
  <si>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</si>
  <si>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</si>
  <si>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</si>
  <si>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</si>
  <si>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</si>
  <si>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</si>
  <si>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</si>
  <si>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</si>
  <si>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</si>
  <si>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</si>
  <si>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</si>
  <si>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</si>
  <si>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</si>
  <si>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</si>
  <si>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</si>
  <si>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</si>
  <si>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</si>
  <si>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</si>
  <si>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</si>
  <si>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</si>
  <si>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</si>
  <si>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</si>
  <si>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</si>
  <si>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</si>
  <si>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</si>
  <si>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</si>
  <si>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</si>
  <si>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</si>
  <si>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</si>
  <si>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</si>
  <si>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</si>
  <si>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</si>
  <si>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</si>
  <si>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</si>
  <si>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</si>
  <si>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</si>
  <si>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</si>
  <si>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</si>
  <si>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</si>
  <si>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</si>
  <si>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</si>
  <si>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</si>
  <si>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</si>
  <si>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</si>
  <si>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</si>
  <si>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</si>
  <si>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</si>
  <si>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</si>
  <si>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</si>
  <si>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</si>
  <si>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</si>
  <si>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</si>
  <si>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</si>
  <si>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</si>
  <si>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</si>
  <si>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</si>
  <si>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</si>
  <si>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</si>
  <si>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</si>
  <si>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</si>
  <si>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</si>
  <si>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</si>
  <si>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</si>
  <si>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</si>
  <si>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</si>
  <si>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</si>
  <si>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</si>
  <si>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</si>
  <si>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</si>
  <si>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</si>
  <si>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</si>
  <si>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</si>
  <si>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</si>
  <si>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</si>
  <si>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</si>
  <si>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</si>
  <si>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</si>
  <si>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</si>
  <si>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</si>
  <si>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</si>
  <si>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</si>
  <si>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</si>
  <si>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</si>
  <si>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</si>
  <si>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</si>
  <si>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</si>
  <si>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</si>
  <si>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</si>
  <si>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</si>
  <si>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</si>
  <si>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</si>
  <si>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</si>
  <si>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</si>
  <si>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</si>
  <si>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</si>
  <si>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</si>
  <si>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</si>
  <si>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</si>
  <si>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</si>
  <si>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</si>
  <si>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</si>
  <si>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</si>
  <si>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</si>
  <si>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</si>
  <si>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</si>
  <si>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</si>
  <si>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</si>
  <si>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</si>
  <si>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</si>
  <si>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</si>
  <si>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</si>
  <si>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</si>
  <si>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</si>
  <si>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</si>
  <si>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</si>
  <si>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</si>
  <si>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</si>
  <si>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</si>
  <si>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</si>
  <si>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</si>
  <si>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</si>
  <si>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</si>
  <si>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</si>
  <si>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</si>
  <si>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</si>
  <si>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</si>
  <si>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</si>
  <si>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</si>
  <si>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</si>
  <si>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</si>
  <si>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</si>
  <si>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</si>
  <si>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</si>
  <si>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</si>
  <si>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</si>
  <si>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</si>
  <si>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</si>
  <si>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</si>
  <si>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</si>
  <si>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</si>
  <si>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</si>
  <si>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</si>
  <si>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</si>
  <si>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</si>
  <si>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</si>
  <si>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</si>
  <si>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</si>
  <si>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</si>
  <si>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</si>
  <si>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</si>
  <si>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</si>
  <si>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</si>
  <si>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</si>
  <si>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</si>
  <si>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</si>
  <si>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</si>
  <si>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</si>
  <si>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</si>
  <si>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</si>
  <si>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</si>
  <si>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</si>
  <si>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</si>
  <si>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</si>
  <si>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</si>
  <si>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</si>
  <si>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</si>
  <si>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</si>
  <si>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</si>
  <si>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</si>
  <si>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</si>
  <si>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</si>
  <si>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</si>
  <si>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</si>
  <si>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</si>
  <si>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</si>
  <si>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</si>
  <si>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</si>
  <si>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</si>
  <si>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</si>
  <si>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</si>
  <si>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</si>
  <si>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</si>
  <si>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</si>
  <si>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</si>
  <si>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</si>
  <si>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</si>
  <si>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</si>
  <si>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</si>
  <si>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</si>
  <si>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</si>
  <si>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</si>
  <si>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</si>
  <si>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</si>
  <si>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</si>
  <si>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</si>
  <si>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</si>
  <si>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</si>
  <si>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</si>
  <si>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</si>
  <si>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</si>
  <si>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</si>
  <si>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</si>
  <si>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</si>
  <si>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</si>
  <si>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</si>
  <si>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</si>
  <si>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</si>
  <si>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</si>
  <si>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</si>
  <si>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</si>
  <si>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</si>
  <si>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</si>
  <si>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</si>
  <si>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</si>
  <si>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</si>
  <si>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</si>
  <si>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</si>
  <si>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</si>
  <si>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</si>
  <si>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</si>
  <si>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</si>
  <si>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</si>
  <si>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</si>
  <si>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</si>
  <si>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</si>
  <si>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</si>
  <si>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</si>
  <si>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</si>
  <si>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</si>
  <si>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</si>
  <si>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</si>
  <si>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</si>
  <si>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</si>
  <si>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</si>
  <si>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</si>
  <si>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</si>
  <si>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</si>
  <si>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</si>
  <si>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</si>
  <si>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</si>
  <si>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</si>
  <si>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</si>
  <si>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</si>
  <si>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</si>
  <si>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</si>
  <si>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</si>
  <si>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</si>
  <si>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</si>
  <si>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</si>
  <si>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</si>
  <si>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</si>
  <si>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</si>
  <si>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</si>
  <si>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</si>
  <si>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</si>
  <si>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</si>
  <si>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</si>
  <si>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</si>
  <si>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</si>
  <si>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</si>
  <si>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</si>
  <si>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</si>
  <si>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</si>
  <si>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</si>
  <si>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</si>
  <si>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</si>
  <si>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</si>
  <si>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</si>
  <si>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</si>
  <si>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</si>
  <si>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</si>
  <si>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</si>
  <si>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</si>
  <si>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</si>
  <si>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</si>
  <si>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</si>
  <si>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</si>
  <si>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</si>
  <si>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</si>
  <si>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</si>
  <si>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</si>
  <si>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</si>
  <si>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</si>
  <si>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</si>
  <si>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</si>
  <si>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</si>
  <si>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</si>
  <si>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</si>
  <si>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</si>
  <si>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</si>
  <si>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</si>
  <si>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</si>
  <si>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</si>
  <si>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</si>
  <si>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</si>
  <si>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</si>
  <si>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</si>
  <si>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</si>
  <si>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</si>
  <si>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</si>
  <si>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</si>
  <si>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</si>
  <si>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</si>
  <si>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</si>
  <si>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</si>
  <si>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</si>
  <si>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</si>
  <si>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</si>
  <si>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</si>
  <si>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</si>
  <si>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</si>
  <si>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</si>
  <si>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</si>
  <si>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</si>
  <si>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</si>
  <si>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</si>
  <si>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</si>
  <si>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</si>
  <si>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</si>
  <si>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</si>
  <si>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</si>
  <si>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</si>
  <si>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</si>
  <si>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</si>
  <si>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</si>
  <si>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</si>
  <si>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</si>
  <si>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</si>
  <si>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</si>
  <si>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</si>
  <si>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</si>
  <si>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</si>
  <si>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</si>
  <si>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</si>
  <si>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</si>
  <si>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</si>
  <si>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</si>
  <si>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</si>
  <si>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</si>
  <si>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</si>
  <si>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</si>
  <si>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</si>
  <si>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</si>
  <si>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</si>
  <si>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</si>
  <si>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</si>
  <si>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</si>
  <si>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</si>
  <si>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</si>
  <si>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</si>
  <si>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</si>
  <si>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</si>
  <si>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</si>
  <si>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</si>
  <si>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</si>
  <si>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</si>
  <si>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</si>
  <si>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</si>
  <si>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</si>
  <si>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</si>
  <si>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</si>
  <si>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</si>
  <si>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</si>
  <si>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</si>
  <si>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</si>
  <si>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</si>
  <si>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</si>
  <si>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</si>
  <si>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</si>
  <si>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</si>
  <si>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</si>
  <si>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</si>
  <si>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</si>
  <si>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</si>
  <si>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</si>
  <si>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</si>
  <si>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</si>
  <si>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</si>
  <si>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</si>
  <si>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</si>
  <si>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</si>
  <si>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</si>
  <si>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</si>
  <si>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</si>
  <si>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</si>
  <si>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</si>
  <si>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</si>
  <si>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</si>
  <si>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</si>
  <si>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</si>
  <si>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</si>
  <si>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</si>
  <si>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</si>
  <si>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</si>
  <si>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</si>
  <si>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</si>
  <si>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</si>
  <si>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</si>
  <si>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</si>
  <si>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</si>
  <si>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</si>
  <si>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</si>
  <si>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</si>
  <si>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</si>
  <si>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</si>
  <si>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</si>
  <si>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</si>
  <si>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</si>
  <si>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</si>
  <si>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</si>
  <si>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</si>
  <si>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</si>
  <si>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</si>
  <si>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</si>
  <si>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</si>
  <si>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</si>
  <si>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</si>
  <si>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</si>
  <si>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</si>
  <si>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</si>
  <si>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</si>
  <si>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</si>
  <si>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</si>
  <si>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</si>
  <si>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</si>
  <si>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</si>
  <si>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</si>
  <si>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</si>
  <si>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</si>
  <si>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</si>
  <si>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</si>
  <si>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</si>
  <si>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</si>
  <si>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</si>
  <si>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</si>
  <si>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</si>
  <si>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</si>
  <si>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</si>
  <si>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</si>
  <si>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</si>
  <si>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</si>
  <si>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</si>
  <si>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</si>
  <si>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</si>
  <si>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</si>
  <si>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</si>
  <si>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</si>
  <si>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</si>
  <si>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</si>
  <si>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</si>
  <si>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</si>
  <si>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</si>
  <si>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</si>
  <si>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</si>
  <si>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</si>
  <si>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</si>
  <si>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</si>
  <si>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</si>
  <si>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</si>
  <si>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</si>
  <si>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</si>
  <si>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</si>
  <si>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</si>
  <si>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</si>
  <si>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</si>
  <si>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</si>
  <si>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</si>
  <si>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</si>
  <si>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</si>
  <si>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</si>
  <si>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</si>
  <si>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</si>
  <si>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</si>
  <si>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</si>
  <si>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</si>
  <si>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</si>
  <si>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</si>
  <si>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</si>
  <si>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</si>
  <si>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</si>
  <si>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</si>
  <si>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</si>
  <si>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</si>
  <si>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</si>
  <si>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</si>
  <si>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</si>
  <si>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</si>
  <si>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</si>
  <si>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</si>
  <si>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</si>
  <si>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</si>
  <si>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</si>
  <si>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</si>
  <si>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</si>
  <si>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</si>
  <si>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</si>
  <si>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</si>
  <si>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</si>
  <si>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</si>
  <si>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</si>
  <si>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</si>
  <si>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</si>
  <si>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</si>
  <si>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</si>
  <si>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</si>
  <si>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</si>
  <si>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</si>
  <si>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</si>
  <si>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</si>
  <si>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</si>
  <si>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</si>
  <si>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</si>
  <si>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</si>
  <si>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</si>
  <si>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</si>
  <si>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</si>
  <si>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</si>
  <si>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</si>
  <si>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</si>
  <si>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</si>
  <si>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</si>
  <si>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</si>
  <si>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</si>
  <si>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</si>
  <si>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</si>
  <si>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</si>
  <si>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</si>
  <si>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</si>
  <si>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</si>
  <si>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</si>
  <si>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</si>
  <si>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</si>
  <si>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</si>
  <si>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</si>
  <si>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</si>
  <si>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</si>
  <si>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</si>
  <si>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</si>
  <si>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</si>
  <si>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</si>
  <si>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</si>
  <si>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</si>
  <si>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</si>
  <si>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</si>
  <si>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</si>
  <si>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</si>
  <si>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</si>
  <si>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</si>
  <si>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</si>
  <si>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</si>
  <si>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</si>
  <si>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</si>
  <si>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</si>
  <si>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</si>
  <si>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</si>
  <si>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</si>
  <si>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</si>
  <si>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</si>
  <si>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</si>
  <si>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</si>
  <si>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</si>
  <si>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</si>
  <si>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</si>
  <si>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</si>
  <si>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</si>
  <si>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</si>
  <si>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</si>
  <si>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</si>
  <si>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</si>
  <si>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</si>
  <si>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</si>
  <si>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</si>
  <si>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</si>
  <si>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</si>
  <si>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</si>
  <si>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</si>
  <si>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</si>
  <si>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</si>
  <si>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</si>
  <si>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</si>
  <si>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</si>
  <si>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</si>
  <si>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</si>
  <si>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</si>
  <si>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</si>
  <si>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</si>
  <si>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</si>
  <si>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</si>
  <si>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</si>
  <si>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</si>
  <si>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</si>
  <si>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</si>
  <si>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</si>
  <si>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</si>
  <si>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</si>
  <si>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</si>
  <si>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</si>
  <si>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</si>
  <si>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</si>
  <si>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</si>
  <si>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</si>
  <si>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</si>
  <si>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</si>
  <si>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</si>
  <si>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</si>
  <si>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</si>
  <si>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</si>
  <si>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</si>
  <si>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</si>
  <si>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</si>
  <si>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</si>
  <si>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</si>
  <si>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</si>
  <si>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</si>
  <si>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</si>
  <si>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</si>
  <si>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</si>
  <si>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</si>
  <si>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</si>
  <si>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</si>
  <si>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</si>
  <si>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</si>
  <si>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</si>
  <si>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</si>
  <si>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</si>
  <si>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</si>
  <si>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</si>
  <si>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</si>
  <si>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</si>
  <si>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</si>
  <si>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</si>
  <si>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</si>
  <si>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</si>
  <si>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</si>
  <si>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</si>
  <si>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</si>
  <si>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</si>
  <si>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</si>
  <si>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</si>
  <si>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</si>
  <si>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</si>
  <si>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</si>
  <si>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</si>
  <si>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</si>
  <si>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</si>
  <si>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</si>
  <si>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</si>
  <si>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</si>
  <si>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</si>
  <si>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</si>
  <si>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</si>
  <si>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</si>
  <si>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</si>
  <si>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</si>
  <si>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</si>
  <si>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</si>
  <si>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</si>
  <si>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</si>
  <si>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</si>
  <si>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</si>
  <si>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</si>
  <si>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</si>
  <si>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</si>
  <si>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</si>
  <si>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</si>
  <si>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</si>
  <si>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</si>
  <si>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</si>
  <si>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</si>
  <si>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</si>
  <si>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</si>
  <si>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</si>
  <si>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</si>
  <si>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</si>
  <si>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</si>
  <si>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</si>
  <si>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</si>
  <si>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</si>
  <si>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</si>
  <si>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</si>
  <si>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</si>
  <si>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</si>
  <si>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</si>
  <si>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</si>
  <si>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</si>
  <si>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</si>
  <si>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</si>
  <si>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</si>
  <si>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</si>
  <si>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</si>
  <si>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</si>
  <si>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</si>
  <si>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</si>
  <si>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</si>
  <si>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</si>
  <si>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</si>
  <si>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</si>
  <si>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</si>
  <si>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</si>
  <si>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</si>
  <si>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</si>
  <si>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</si>
  <si>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</si>
  <si>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</si>
  <si>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</si>
  <si>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</si>
  <si>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</si>
  <si>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</si>
  <si>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</si>
  <si>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</si>
  <si>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</si>
  <si>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</si>
  <si>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</si>
  <si>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</si>
  <si>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</si>
  <si>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</si>
  <si>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</si>
  <si>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</si>
  <si>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</si>
  <si>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</si>
  <si>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</si>
  <si>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</si>
  <si>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</si>
  <si>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</si>
  <si>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</si>
  <si>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</si>
  <si>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</si>
  <si>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</si>
  <si>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</si>
  <si>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</si>
  <si>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</si>
  <si>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</si>
  <si>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</si>
  <si>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</si>
  <si>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</si>
  <si>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</si>
  <si>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</si>
  <si>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</si>
  <si>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</si>
  <si>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</si>
  <si>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</si>
  <si>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</si>
  <si>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</si>
  <si>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</si>
  <si>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</si>
  <si>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</si>
  <si>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</si>
  <si>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</si>
  <si>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</si>
  <si>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</si>
  <si>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</si>
  <si>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</si>
  <si>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</si>
  <si>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</si>
  <si>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</si>
  <si>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</si>
  <si>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</si>
  <si>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</si>
  <si>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</si>
  <si>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</si>
  <si>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</si>
  <si>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</si>
  <si>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</si>
  <si>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</si>
  <si>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</si>
  <si>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</si>
  <si>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</si>
  <si>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</si>
  <si>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</si>
  <si>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</si>
  <si>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</si>
  <si>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</si>
  <si>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</si>
  <si>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</si>
  <si>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</si>
  <si>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</si>
  <si>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</si>
  <si>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</si>
  <si>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</si>
  <si>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</si>
  <si>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</si>
  <si>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</si>
  <si>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</si>
  <si>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</si>
  <si>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</si>
  <si>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</si>
  <si>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</si>
  <si>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</si>
  <si>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</si>
  <si>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</si>
  <si>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</si>
  <si>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</si>
  <si>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</si>
  <si>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</si>
  <si>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</si>
  <si>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</si>
  <si>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</si>
  <si>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</si>
  <si>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</si>
  <si>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</si>
  <si>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</si>
  <si>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</si>
  <si>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</si>
  <si>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</si>
  <si>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</si>
  <si>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</si>
  <si>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</si>
  <si>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</si>
  <si>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</si>
  <si>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</si>
  <si>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</si>
  <si>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</si>
  <si>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</si>
  <si>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</si>
  <si>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</si>
  <si>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</si>
  <si>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</si>
  <si>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</si>
  <si>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</si>
  <si>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</si>
  <si>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</si>
  <si>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</si>
  <si>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</si>
  <si>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</si>
  <si>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</si>
  <si>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</si>
  <si>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</si>
  <si>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</si>
  <si>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</si>
  <si>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</si>
  <si>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</si>
  <si>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</si>
  <si>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</si>
  <si>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</si>
  <si>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</si>
  <si>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</si>
  <si>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</si>
  <si>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</si>
  <si>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</si>
  <si>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</si>
  <si>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</si>
  <si>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</si>
  <si>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</si>
  <si>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</si>
  <si>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</si>
  <si>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</si>
  <si>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</si>
  <si>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</si>
  <si>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</si>
  <si>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</si>
  <si>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</si>
  <si>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</si>
  <si>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</si>
  <si>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</si>
  <si>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</si>
  <si>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</si>
  <si>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</si>
  <si>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</si>
  <si>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</si>
  <si>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</si>
  <si>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</si>
  <si>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</si>
  <si>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</si>
  <si>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</si>
  <si>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</si>
  <si>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</si>
  <si>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</si>
  <si>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</si>
  <si>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</si>
  <si>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</si>
  <si>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</si>
  <si>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</si>
  <si>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</si>
  <si>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</si>
  <si>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</si>
  <si>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</si>
  <si>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</si>
  <si>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</si>
  <si>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</si>
  <si>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</si>
  <si>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</si>
  <si>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</si>
  <si>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</si>
  <si>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</si>
  <si>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</si>
  <si>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</si>
  <si>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</si>
  <si>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</si>
  <si>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</si>
  <si>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</si>
  <si>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</si>
  <si>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</si>
  <si>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</si>
  <si>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</si>
  <si>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</si>
  <si>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</si>
  <si>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</si>
  <si>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</si>
  <si>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</si>
  <si>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</si>
  <si>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</si>
  <si>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</si>
  <si>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</si>
  <si>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</si>
  <si>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</si>
  <si>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</si>
  <si>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</si>
  <si>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</si>
  <si>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</si>
  <si>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</si>
  <si>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</si>
  <si>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</si>
  <si>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</si>
  <si>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</si>
  <si>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</si>
  <si>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</si>
  <si>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</si>
  <si>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</si>
  <si>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</si>
  <si>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</si>
  <si>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</si>
  <si>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</si>
  <si>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</si>
  <si>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</si>
  <si>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</si>
  <si>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</si>
  <si>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</si>
  <si>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</si>
  <si>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</si>
  <si>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</si>
  <si>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</si>
  <si>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</si>
  <si>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</si>
  <si>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</si>
  <si>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</si>
  <si>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</si>
  <si>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</si>
  <si>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</si>
  <si>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</si>
  <si>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</si>
  <si>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</si>
  <si>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</si>
  <si>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</si>
  <si>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</si>
  <si>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</si>
  <si>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</si>
  <si>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</si>
  <si>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</si>
  <si>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</si>
  <si>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</si>
  <si>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</si>
  <si>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</si>
  <si>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</si>
  <si>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</si>
  <si>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</si>
  <si>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</si>
  <si>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</si>
  <si>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</si>
  <si>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</si>
  <si>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</si>
  <si>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</si>
  <si>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</si>
  <si>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</si>
  <si>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</si>
  <si>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</si>
  <si>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</si>
  <si>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</si>
  <si>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</si>
  <si>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</si>
  <si>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</si>
  <si>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</si>
  <si>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</si>
  <si>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</si>
  <si>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</si>
  <si>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</si>
  <si>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</si>
  <si>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</si>
  <si>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</si>
  <si>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</si>
  <si>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</si>
  <si>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</si>
  <si>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</si>
  <si>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</si>
  <si>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</si>
  <si>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</si>
  <si>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</si>
  <si>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</si>
  <si>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</si>
  <si>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</si>
  <si>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</si>
  <si>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</si>
  <si>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</si>
  <si>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</si>
  <si>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</si>
  <si>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</si>
  <si>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</si>
  <si>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</si>
  <si>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</si>
  <si>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</si>
  <si>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</si>
  <si>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</si>
  <si>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</si>
  <si>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</si>
  <si>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</si>
  <si>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</si>
  <si>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</si>
  <si>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</si>
  <si>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</si>
  <si>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</si>
  <si>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</si>
  <si>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</si>
  <si>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</si>
  <si>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</si>
  <si>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</si>
  <si>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</si>
  <si>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</si>
  <si>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</si>
  <si>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</si>
  <si>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</si>
  <si>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</si>
  <si>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</si>
  <si>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</si>
  <si>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</si>
  <si>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</si>
  <si>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</si>
  <si>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</si>
  <si>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</si>
  <si>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</si>
  <si>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</si>
  <si>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</si>
  <si>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</si>
  <si>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</si>
  <si>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</si>
  <si>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</si>
  <si>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</si>
  <si>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</si>
  <si>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</si>
  <si>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</si>
  <si>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</si>
  <si>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</si>
  <si>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</si>
  <si>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</si>
  <si>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</si>
  <si>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</si>
  <si>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</si>
  <si>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</si>
  <si>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</si>
  <si>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</si>
  <si>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</si>
  <si>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</si>
  <si>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</si>
  <si>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</si>
  <si>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</si>
  <si>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</si>
  <si>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</si>
  <si>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</si>
  <si>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</si>
  <si>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</si>
  <si>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</si>
  <si>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</si>
  <si>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</si>
  <si>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</si>
  <si>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</si>
  <si>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</si>
  <si>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</si>
  <si>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</si>
  <si>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</si>
  <si>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</si>
  <si>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</si>
  <si>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</si>
  <si>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</si>
  <si>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</si>
  <si>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</si>
  <si>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</si>
  <si>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</si>
  <si>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</si>
  <si>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</si>
  <si>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</si>
  <si>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</si>
  <si>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</si>
  <si>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</si>
  <si>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</si>
  <si>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</si>
  <si>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</si>
  <si>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</si>
  <si>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</si>
  <si>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</si>
  <si>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</si>
  <si>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</si>
  <si>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</si>
  <si>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</si>
  <si>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</si>
  <si>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</si>
  <si>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</si>
  <si>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</si>
  <si>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</si>
  <si>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</si>
  <si>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</si>
  <si>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</si>
  <si>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</si>
  <si>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</si>
  <si>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</si>
  <si>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</si>
  <si>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</si>
  <si>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</si>
  <si>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</si>
  <si>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</si>
  <si>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</si>
  <si>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</si>
  <si>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</si>
  <si>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</si>
  <si>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</si>
  <si>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</si>
  <si>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</si>
  <si>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</si>
  <si>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</si>
  <si>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</si>
  <si>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</si>
  <si>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</si>
  <si>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</si>
  <si>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</si>
  <si>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</si>
  <si>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</si>
  <si>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</si>
  <si>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</si>
  <si>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</si>
  <si>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</si>
  <si>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</si>
  <si>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</si>
  <si>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</si>
  <si>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</si>
  <si>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</si>
  <si>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</si>
  <si>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</si>
  <si>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</si>
  <si>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</si>
  <si>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</si>
  <si>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</si>
  <si>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</si>
  <si>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</si>
  <si>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</si>
  <si>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</si>
  <si>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</si>
  <si>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</si>
  <si>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</si>
  <si>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</si>
  <si>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</si>
  <si>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</si>
  <si>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</si>
  <si>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</si>
  <si>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</si>
  <si>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</si>
  <si>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</si>
  <si>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</si>
  <si>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</si>
  <si>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</si>
  <si>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</si>
  <si>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</si>
  <si>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</si>
  <si>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</si>
  <si>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</si>
  <si>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</si>
  <si>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</si>
  <si>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</si>
  <si>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</si>
  <si>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</si>
  <si>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</si>
  <si>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</si>
  <si>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</si>
  <si>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</si>
  <si>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</si>
  <si>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</si>
  <si>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</si>
  <si>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</si>
  <si>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</si>
  <si>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</si>
  <si>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</si>
  <si>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</si>
  <si>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</si>
  <si>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</si>
  <si>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</si>
  <si>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</si>
  <si>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</si>
  <si>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</si>
  <si>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</si>
  <si>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</si>
  <si>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</si>
  <si>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</si>
  <si>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</si>
  <si>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</si>
  <si>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</si>
  <si>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</si>
  <si>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</si>
  <si>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</si>
  <si>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</si>
  <si>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</si>
  <si>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</si>
  <si>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</si>
  <si>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</si>
  <si>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</si>
  <si>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</si>
  <si>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</si>
  <si>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</si>
  <si>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</si>
  <si>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</si>
  <si>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</si>
  <si>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</si>
  <si>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</si>
  <si>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</si>
  <si>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</si>
  <si>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</si>
  <si>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</si>
  <si>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</si>
  <si>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</si>
  <si>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</si>
  <si>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</si>
  <si>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</si>
  <si>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</si>
  <si>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</si>
  <si>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</si>
  <si>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</si>
  <si>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</si>
  <si>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</si>
  <si>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</si>
  <si>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</si>
  <si>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</si>
  <si>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</si>
  <si>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</si>
  <si>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</si>
  <si>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</si>
  <si>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</si>
  <si>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</si>
  <si>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</si>
  <si>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</si>
  <si>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</si>
  <si>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</si>
  <si>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</si>
  <si>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</si>
  <si>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</si>
  <si>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</si>
  <si>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</si>
  <si>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</si>
  <si>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</si>
  <si>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</si>
  <si>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</si>
  <si>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</si>
  <si>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</si>
  <si>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</si>
  <si>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</si>
  <si>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</si>
  <si>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</si>
  <si>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</si>
  <si>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</si>
  <si>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</si>
  <si>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</si>
  <si>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</si>
  <si>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</si>
  <si>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</si>
  <si>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</si>
  <si>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</si>
  <si>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</si>
  <si>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</si>
  <si>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</si>
  <si>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</si>
  <si>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</si>
  <si>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</si>
  <si>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</si>
  <si>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</si>
  <si>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</si>
  <si>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</si>
  <si>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</si>
  <si>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</si>
  <si>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</si>
  <si>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</si>
  <si>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</si>
  <si>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</si>
  <si>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</si>
  <si>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</si>
  <si>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</si>
  <si>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</si>
  <si>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</si>
  <si>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</si>
  <si>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</si>
  <si>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</si>
  <si>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</si>
  <si>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</si>
  <si>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</si>
  <si>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</si>
  <si>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</si>
  <si>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</si>
  <si>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</si>
  <si>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</si>
  <si>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</si>
  <si>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</si>
  <si>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</si>
  <si>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</si>
  <si>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</si>
  <si>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</si>
  <si>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</si>
  <si>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</si>
  <si>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</si>
  <si>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</si>
  <si>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</si>
  <si>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</si>
  <si>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</si>
  <si>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</si>
  <si>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</si>
  <si>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</si>
  <si>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</si>
  <si>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</si>
  <si>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</si>
  <si>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</si>
  <si>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</si>
  <si>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</si>
  <si>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</si>
  <si>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</si>
  <si>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</si>
  <si>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</si>
  <si>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</si>
  <si>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</si>
  <si>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</si>
  <si>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</si>
  <si>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</si>
  <si>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</si>
  <si>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</si>
  <si>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</si>
  <si>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</si>
  <si>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</si>
  <si>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</si>
  <si>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</si>
  <si>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</si>
  <si>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</si>
  <si>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</si>
  <si>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</si>
  <si>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</si>
  <si>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</si>
  <si>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</si>
  <si>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</si>
  <si>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</si>
  <si>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</si>
  <si>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</si>
  <si>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</si>
  <si>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</si>
  <si>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</si>
  <si>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</si>
  <si>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</si>
  <si>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</si>
  <si>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</si>
  <si>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</si>
  <si>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</si>
  <si>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</si>
  <si>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</si>
  <si>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</si>
  <si>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</si>
  <si>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</si>
  <si>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</si>
  <si>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</si>
  <si>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</si>
  <si>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</si>
  <si>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</si>
  <si>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</si>
  <si>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</si>
  <si>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</si>
  <si>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</si>
  <si>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</si>
  <si>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</si>
  <si>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</si>
  <si>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</si>
  <si>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</si>
  <si>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</si>
  <si>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</si>
  <si>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</si>
  <si>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</si>
  <si>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</si>
  <si>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</si>
  <si>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</si>
  <si>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</si>
  <si>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</si>
  <si>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</si>
  <si>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</si>
  <si>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</si>
  <si>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</si>
  <si>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</si>
  <si>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</si>
  <si>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</si>
  <si>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</si>
  <si>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</si>
  <si>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</si>
  <si>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</si>
  <si>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</si>
  <si>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</si>
  <si>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</si>
  <si>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</si>
  <si>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</si>
  <si>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</si>
  <si>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</si>
  <si>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</si>
  <si>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</si>
  <si>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</si>
  <si>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</si>
  <si>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</si>
  <si>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</si>
  <si>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</si>
  <si>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</si>
  <si>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</si>
  <si>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</si>
  <si>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</si>
  <si>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</si>
  <si>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</si>
  <si>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</si>
  <si>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</si>
  <si>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</si>
  <si>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</si>
  <si>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</si>
  <si>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</si>
  <si>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</si>
  <si>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</si>
  <si>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</si>
  <si>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</si>
  <si>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</si>
  <si>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</si>
  <si>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</si>
  <si>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</si>
  <si>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</si>
  <si>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</si>
  <si>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</si>
  <si>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</si>
  <si>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</si>
  <si>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</si>
  <si>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</si>
  <si>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</si>
  <si>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</si>
  <si>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</si>
  <si>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</si>
  <si>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</si>
  <si>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</si>
  <si>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</si>
  <si>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</si>
  <si>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</si>
  <si>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</si>
  <si>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</si>
  <si>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</si>
  <si>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</si>
  <si>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</si>
  <si>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</si>
  <si>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</si>
  <si>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</si>
  <si>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</si>
  <si>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</si>
  <si>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</si>
  <si>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</si>
  <si>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</si>
  <si>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</si>
  <si>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</si>
  <si>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</si>
  <si>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</si>
  <si>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</si>
  <si>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</si>
  <si>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</si>
  <si>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</si>
  <si>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</si>
  <si>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</si>
  <si>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</si>
  <si>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</si>
  <si>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</si>
  <si>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</si>
  <si>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</si>
  <si>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</si>
  <si>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</si>
  <si>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</si>
  <si>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</si>
  <si>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</si>
  <si>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</si>
  <si>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</si>
  <si>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</si>
  <si>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</si>
  <si>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</si>
  <si>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</si>
  <si>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</si>
  <si>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</si>
  <si>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</si>
  <si>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</si>
  <si>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</si>
  <si>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</si>
  <si>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</si>
  <si>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</si>
  <si>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</si>
  <si>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</si>
  <si>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</si>
  <si>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</si>
  <si>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</si>
  <si>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</si>
  <si>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</si>
  <si>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</si>
  <si>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</si>
  <si>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</si>
  <si>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</si>
  <si>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</si>
  <si>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</si>
  <si>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</si>
  <si>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</si>
  <si>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</si>
  <si>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</si>
  <si>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</si>
  <si>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</si>
  <si>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</si>
  <si>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</si>
  <si>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</si>
  <si>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</si>
  <si>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</si>
  <si>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</si>
  <si>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</si>
  <si>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</si>
  <si>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</si>
  <si>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</si>
  <si>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</si>
  <si>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</si>
  <si>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</si>
  <si>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</si>
  <si>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</si>
  <si>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</si>
  <si>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</si>
  <si>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</si>
  <si>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</si>
  <si>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</si>
  <si>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</si>
  <si>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</si>
  <si>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</si>
  <si>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</si>
  <si>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</si>
  <si>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</si>
  <si>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</si>
  <si>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</si>
  <si>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</si>
  <si>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</si>
  <si>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</si>
  <si>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</si>
  <si>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</si>
  <si>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</si>
  <si>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</si>
  <si>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</si>
  <si>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</si>
  <si>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</si>
  <si>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</si>
  <si>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</si>
  <si>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</si>
  <si>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</si>
  <si>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</si>
  <si>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</si>
  <si>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</si>
  <si>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</si>
  <si>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</si>
  <si>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</si>
  <si>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</si>
  <si>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</si>
  <si>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</si>
  <si>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</si>
  <si>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</si>
  <si>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</si>
  <si>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</si>
  <si>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</si>
  <si>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</si>
  <si>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</si>
  <si>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</si>
  <si>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</si>
  <si>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</si>
  <si>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</si>
  <si>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</si>
  <si>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</si>
  <si>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</si>
  <si>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</si>
  <si>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</si>
  <si>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</si>
  <si>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</si>
  <si>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</si>
  <si>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</si>
  <si>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</si>
  <si>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</si>
  <si>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</si>
  <si>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</si>
  <si>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</si>
  <si>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</si>
  <si>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</si>
  <si>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</si>
  <si>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</si>
  <si>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</si>
  <si>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</si>
  <si>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</si>
  <si>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</si>
  <si>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</si>
  <si>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</si>
  <si>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</si>
  <si>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</si>
  <si>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</si>
  <si>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</si>
  <si>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</si>
  <si>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</si>
  <si>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</si>
  <si>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</si>
  <si>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</si>
  <si>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</si>
  <si>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</si>
  <si>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</si>
  <si>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</si>
  <si>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</si>
  <si>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</si>
  <si>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</si>
  <si>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</si>
  <si>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</si>
  <si>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</si>
  <si>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</si>
  <si>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</si>
  <si>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</si>
  <si>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</si>
  <si>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</si>
  <si>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</si>
  <si>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</si>
  <si>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</si>
  <si>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</si>
  <si>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</si>
  <si>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</si>
  <si>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</si>
  <si>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</si>
  <si>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</si>
  <si>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</si>
  <si>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</si>
  <si>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</si>
  <si>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</si>
  <si>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</si>
  <si>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</si>
  <si>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</si>
  <si>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</si>
  <si>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</si>
  <si>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</si>
  <si>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</si>
  <si>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</si>
  <si>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</si>
  <si>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</si>
  <si>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</si>
  <si>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</si>
  <si>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</si>
  <si>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</si>
  <si>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</si>
  <si>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</si>
  <si>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</si>
  <si>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</si>
  <si>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</si>
  <si>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</si>
  <si>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</si>
  <si>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</si>
  <si>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</si>
  <si>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</si>
  <si>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</si>
  <si>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</si>
  <si>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</si>
  <si>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</si>
  <si>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</si>
  <si>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</si>
  <si>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</si>
  <si>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</si>
  <si>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</si>
  <si>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</si>
  <si>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</si>
  <si>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</si>
  <si>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</si>
  <si>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</si>
  <si>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</si>
  <si>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</si>
  <si>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</si>
  <si>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</si>
  <si>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</si>
  <si>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</si>
  <si>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</si>
  <si>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</si>
  <si>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</si>
  <si>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</si>
  <si>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</si>
  <si>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</si>
  <si>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</si>
  <si>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</si>
  <si>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</si>
  <si>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</si>
  <si>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</si>
  <si>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</si>
  <si>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</si>
  <si>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</si>
  <si>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</si>
  <si>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</si>
  <si>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</si>
  <si>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</si>
  <si>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</si>
  <si>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</si>
  <si>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</si>
  <si>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</si>
  <si>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</si>
  <si>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</si>
  <si>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</si>
  <si>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</si>
  <si>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</si>
  <si>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</si>
  <si>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</si>
  <si>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</si>
  <si>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</si>
  <si>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</si>
  <si>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</si>
  <si>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</si>
  <si>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</si>
  <si>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</si>
  <si>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</si>
  <si>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</si>
  <si>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</si>
  <si>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</si>
  <si>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</si>
  <si>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</si>
  <si>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</si>
  <si>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</si>
  <si>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</si>
  <si>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</si>
  <si>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</si>
  <si>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</si>
  <si>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</si>
  <si>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</si>
  <si>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</si>
  <si>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</si>
  <si>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</si>
  <si>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</si>
  <si>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</si>
  <si>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</si>
  <si>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</si>
  <si>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</si>
  <si>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</si>
  <si>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</si>
  <si>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</si>
  <si>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</si>
  <si>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</si>
  <si>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</si>
  <si>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</si>
  <si>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</si>
  <si>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</si>
  <si>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</si>
  <si>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</si>
  <si>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</si>
  <si>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</si>
  <si>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</si>
  <si>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</si>
  <si>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</si>
  <si>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</si>
  <si>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</si>
  <si>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</si>
  <si>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</si>
  <si>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</si>
  <si>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</si>
  <si>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</si>
  <si>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</si>
  <si>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</si>
  <si>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</si>
  <si>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</si>
  <si>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</si>
  <si>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</si>
  <si>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</si>
  <si>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</si>
  <si>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</si>
  <si>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</si>
  <si>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</si>
  <si>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</si>
  <si>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</si>
  <si>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</si>
  <si>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</si>
  <si>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</si>
  <si>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</si>
  <si>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</si>
  <si>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</si>
  <si>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</si>
  <si>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</si>
  <si>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</si>
  <si>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</si>
  <si>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</si>
  <si>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</si>
  <si>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</si>
  <si>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</si>
  <si>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</si>
  <si>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</si>
  <si>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</si>
  <si>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</si>
  <si>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</si>
  <si>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</si>
  <si>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</si>
  <si>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</si>
  <si>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</si>
  <si>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</si>
  <si>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</si>
  <si>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</si>
  <si>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</si>
  <si>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</si>
  <si>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</si>
  <si>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</si>
  <si>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</si>
  <si>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</si>
  <si>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</si>
  <si>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</si>
  <si>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</si>
  <si>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</si>
  <si>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</si>
  <si>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</si>
  <si>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</si>
  <si>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</si>
  <si>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</si>
  <si>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</si>
  <si>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</si>
  <si>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</si>
  <si>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</si>
  <si>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</si>
  <si>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</si>
  <si>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</si>
  <si>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</si>
  <si>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</si>
  <si>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</si>
  <si>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</si>
  <si>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</si>
  <si>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</si>
  <si>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</si>
  <si>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</si>
  <si>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</si>
  <si>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</si>
  <si>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</si>
  <si>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</si>
  <si>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</si>
  <si>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</si>
  <si>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</si>
  <si>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</si>
  <si>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</si>
  <si>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</si>
  <si>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</si>
  <si>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</si>
  <si>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</si>
  <si>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</si>
  <si>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</si>
  <si>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</si>
  <si>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</si>
  <si>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</si>
  <si>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</si>
  <si>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</si>
  <si>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</si>
  <si>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</si>
  <si>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</si>
  <si>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</si>
  <si>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</si>
  <si>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</si>
  <si>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</si>
  <si>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</si>
  <si>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</si>
  <si>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</si>
  <si>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</si>
  <si>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</si>
  <si>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</si>
  <si>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</si>
  <si>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</si>
  <si>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</si>
  <si>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</si>
  <si>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</si>
  <si>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</si>
  <si>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</si>
  <si>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</si>
  <si>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</si>
  <si>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</si>
  <si>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</si>
  <si>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</si>
  <si>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</si>
  <si>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</si>
  <si>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</si>
  <si>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</si>
  <si>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</si>
  <si>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</si>
  <si>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</si>
  <si>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</si>
  <si>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</si>
  <si>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</si>
  <si>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</si>
  <si>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</si>
  <si>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</si>
  <si>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</si>
  <si>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</si>
  <si>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</si>
  <si>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</si>
  <si>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</si>
  <si>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</si>
  <si>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</si>
  <si>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</si>
  <si>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</si>
  <si>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</si>
  <si>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</si>
  <si>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</si>
  <si>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</si>
  <si>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</si>
  <si>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</si>
  <si>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</si>
  <si>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</si>
  <si>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</si>
  <si>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</si>
  <si>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</si>
  <si>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</si>
  <si>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</si>
  <si>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</si>
  <si>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</si>
  <si>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</si>
  <si>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</si>
  <si>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</si>
  <si>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</si>
  <si>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</si>
  <si>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</si>
  <si>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</si>
  <si>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</si>
  <si>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</si>
  <si>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</si>
  <si>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</si>
  <si>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</si>
  <si>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</si>
  <si>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</si>
  <si>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</si>
  <si>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</si>
  <si>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</si>
  <si>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</si>
  <si>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</si>
  <si>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</si>
  <si>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</si>
  <si>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</si>
  <si>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</si>
  <si>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</si>
  <si>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</si>
  <si>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</si>
  <si>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</si>
  <si>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</si>
  <si>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</si>
  <si>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</si>
  <si>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</si>
  <si>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</si>
  <si>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</si>
  <si>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</si>
  <si>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</si>
  <si>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</si>
  <si>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</si>
  <si>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</si>
  <si>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</si>
  <si>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</si>
  <si>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</si>
  <si>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</si>
  <si>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</si>
  <si>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</si>
  <si>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</si>
  <si>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</si>
  <si>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</si>
  <si>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</si>
  <si>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</si>
  <si>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</si>
  <si>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</si>
  <si>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</si>
  <si>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</si>
  <si>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</si>
  <si>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</si>
  <si>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</si>
  <si>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</si>
  <si>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</si>
  <si>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</si>
  <si>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</si>
  <si>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</si>
  <si>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</si>
  <si>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</si>
  <si>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</si>
  <si>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</si>
  <si>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</si>
  <si>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</si>
  <si>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</si>
  <si>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</si>
  <si>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</si>
  <si>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</si>
  <si>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</si>
  <si>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</si>
  <si>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</si>
  <si>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</si>
  <si>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</si>
  <si>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</si>
  <si>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</si>
  <si>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</si>
  <si>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</si>
  <si>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</si>
  <si>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</si>
  <si>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</si>
  <si>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</si>
  <si>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</si>
  <si>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</si>
  <si>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</si>
  <si>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</si>
  <si>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</si>
  <si>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</si>
  <si>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</si>
  <si>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</si>
  <si>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</si>
  <si>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</si>
  <si>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</si>
  <si>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</si>
  <si>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</si>
  <si>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</si>
  <si>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</si>
  <si>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</si>
  <si>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</si>
  <si>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</si>
  <si>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</si>
  <si>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</si>
  <si>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</si>
  <si>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</si>
  <si>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</si>
  <si>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</si>
  <si>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</si>
  <si>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</si>
  <si>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</si>
  <si>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</si>
  <si>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</si>
  <si>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</si>
  <si>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</si>
  <si>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</si>
  <si>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</si>
  <si>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</si>
  <si>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</si>
  <si>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</si>
  <si>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</si>
  <si>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</si>
  <si>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</si>
  <si>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</si>
  <si>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</si>
  <si>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</si>
  <si>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</si>
  <si>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</si>
  <si>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</si>
  <si>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</si>
  <si>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</si>
  <si>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</si>
  <si>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</si>
  <si>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</si>
  <si>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</si>
  <si>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</si>
  <si>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</si>
  <si>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</si>
  <si>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</si>
  <si>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</si>
  <si>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</si>
  <si>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</si>
  <si>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</si>
  <si>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</si>
  <si>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</si>
  <si>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</si>
  <si>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</si>
  <si>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</si>
  <si>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</si>
  <si>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</si>
  <si>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</si>
  <si>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</si>
  <si>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</si>
  <si>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</si>
  <si>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</si>
  <si>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</si>
  <si>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</si>
  <si>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</si>
  <si>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</si>
  <si>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</si>
  <si>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</si>
  <si>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</si>
  <si>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</si>
  <si>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</si>
  <si>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</si>
  <si>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</si>
  <si>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</si>
  <si>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</si>
  <si>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</si>
  <si>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</si>
  <si>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</si>
  <si>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</si>
  <si>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</si>
  <si>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</si>
  <si>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</si>
  <si>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</si>
  <si>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</si>
  <si>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</si>
  <si>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</si>
  <si>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</si>
  <si>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</si>
  <si>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</si>
  <si>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</si>
  <si>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</si>
  <si>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</si>
  <si>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</si>
  <si>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</si>
  <si>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</si>
  <si>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</si>
  <si>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</si>
  <si>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</si>
  <si>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</si>
  <si>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</si>
  <si>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</si>
  <si>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</si>
  <si>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</si>
  <si>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</si>
  <si>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</si>
  <si>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</si>
  <si>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</si>
  <si>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</si>
  <si>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</si>
  <si>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</si>
  <si>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</si>
  <si>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</si>
  <si>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</si>
  <si>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</si>
  <si>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</si>
  <si>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</si>
  <si>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</si>
  <si>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</si>
  <si>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</si>
  <si>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</si>
  <si>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</si>
  <si>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</si>
  <si>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</si>
  <si>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</si>
  <si>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</si>
  <si>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</si>
  <si>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</si>
  <si>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</si>
  <si>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</si>
  <si>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</si>
  <si>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</si>
  <si>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</si>
  <si>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</si>
  <si>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</si>
  <si>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</si>
  <si>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</si>
  <si>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</si>
  <si>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</si>
  <si>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</si>
  <si>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</si>
  <si>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</si>
  <si>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</si>
  <si>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</si>
  <si>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</si>
  <si>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</si>
  <si>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</si>
  <si>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</si>
  <si>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</si>
  <si>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</si>
  <si>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</si>
  <si>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</si>
  <si>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</si>
  <si>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</si>
  <si>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</si>
  <si>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</si>
  <si>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</si>
  <si>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</si>
  <si>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</si>
  <si>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</si>
  <si>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</si>
  <si>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</si>
  <si>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</si>
  <si>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</si>
  <si>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</si>
  <si>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</si>
  <si>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</si>
  <si>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</si>
  <si>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</si>
  <si>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</si>
  <si>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</si>
  <si>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</si>
  <si>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</si>
  <si>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</si>
  <si>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</si>
  <si>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</si>
  <si>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</si>
  <si>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</si>
  <si>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</si>
  <si>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</si>
  <si>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</si>
  <si>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</si>
  <si>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</si>
  <si>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</si>
  <si>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</si>
  <si>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</si>
  <si>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</si>
  <si>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</si>
  <si>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</si>
  <si>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</si>
  <si>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</si>
  <si>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</si>
  <si>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</si>
  <si>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</si>
  <si>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</si>
  <si>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</si>
  <si>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</si>
  <si>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</si>
  <si>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</si>
  <si>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</si>
  <si>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</si>
  <si>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</si>
  <si>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</si>
  <si>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</si>
  <si>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</si>
  <si>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</si>
  <si>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</si>
  <si>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</si>
  <si>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</si>
  <si>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</si>
  <si>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</si>
  <si>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</si>
  <si>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</si>
  <si>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</si>
  <si>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</si>
  <si>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</si>
  <si>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</si>
  <si>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</si>
  <si>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</si>
  <si>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</si>
  <si>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</si>
  <si>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</si>
  <si>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</si>
  <si>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</si>
  <si>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</si>
  <si>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</si>
  <si>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</si>
  <si>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</si>
  <si>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</si>
  <si>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</si>
  <si>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</si>
  <si>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</si>
  <si>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</si>
  <si>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</si>
  <si>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</si>
  <si>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</si>
  <si>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</si>
  <si>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</si>
  <si>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</si>
  <si>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</si>
  <si>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</si>
  <si>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</si>
  <si>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</si>
  <si>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</si>
  <si>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</si>
  <si>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</si>
  <si>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</si>
  <si>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</si>
  <si>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</si>
  <si>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</si>
  <si>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</si>
  <si>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</si>
  <si>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</si>
  <si>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</si>
  <si>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</si>
  <si>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</si>
  <si>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</si>
  <si>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</si>
  <si>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</si>
  <si>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</si>
  <si>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</si>
  <si>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</si>
  <si>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</si>
  <si>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</si>
  <si>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</si>
  <si>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</si>
  <si>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</si>
  <si>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</si>
  <si>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</si>
  <si>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</si>
  <si>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</si>
  <si>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</si>
  <si>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</si>
  <si>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</si>
  <si>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</si>
  <si>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</si>
  <si>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</si>
  <si>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</si>
  <si>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</si>
  <si>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</si>
  <si>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</si>
  <si>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</si>
  <si>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</si>
  <si>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</si>
  <si>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</si>
  <si>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</si>
  <si>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</si>
  <si>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</si>
  <si>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</si>
  <si>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</si>
  <si>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</si>
  <si>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</si>
  <si>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</si>
  <si>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</si>
  <si>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</si>
  <si>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</si>
  <si>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</si>
  <si>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</si>
  <si>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</si>
  <si>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</si>
  <si>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</si>
  <si>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</si>
  <si>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</si>
  <si>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</si>
  <si>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</si>
  <si>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</si>
  <si>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</si>
  <si>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</si>
  <si>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</si>
  <si>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</si>
  <si>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</si>
  <si>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</si>
  <si>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</si>
  <si>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</si>
  <si>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</si>
  <si>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</si>
  <si>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</si>
  <si>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</si>
  <si>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</si>
  <si>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</si>
  <si>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</si>
  <si>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</si>
  <si>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</si>
  <si>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</si>
  <si>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</si>
  <si>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</si>
  <si>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</si>
  <si>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</si>
  <si>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</si>
  <si>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</si>
  <si>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</si>
  <si>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</si>
  <si>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</si>
  <si>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</si>
  <si>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</si>
  <si>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</si>
  <si>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</si>
  <si>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</si>
  <si>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</si>
  <si>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</si>
  <si>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</si>
  <si>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</si>
  <si>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</si>
  <si>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</si>
  <si>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</si>
  <si>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</si>
  <si>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</si>
  <si>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</si>
  <si>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</si>
  <si>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</si>
  <si>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</si>
  <si>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</si>
  <si>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</si>
  <si>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</si>
  <si>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</si>
  <si>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</si>
  <si>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</si>
  <si>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</si>
  <si>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</si>
  <si>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</si>
  <si>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</si>
  <si>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</si>
  <si>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</si>
  <si>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</si>
  <si>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</si>
  <si>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</si>
  <si>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</si>
  <si>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</si>
  <si>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</si>
  <si>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</si>
  <si>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</si>
  <si>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</si>
  <si>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</si>
  <si>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</si>
  <si>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</si>
  <si>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</si>
  <si>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</si>
  <si>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</si>
  <si>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</si>
  <si>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</si>
  <si>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</si>
  <si>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</si>
  <si>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</si>
  <si>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</si>
  <si>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</si>
  <si>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</si>
  <si>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</si>
  <si>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</si>
  <si>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</si>
  <si>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</si>
  <si>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</si>
  <si>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</si>
  <si>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</si>
  <si>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</si>
  <si>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</si>
  <si>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</si>
  <si>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</si>
  <si>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</si>
  <si>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</si>
  <si>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</si>
  <si>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</si>
  <si>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</si>
  <si>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</si>
  <si>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</si>
  <si>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</si>
  <si>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</si>
  <si>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</si>
  <si>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</si>
  <si>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</si>
  <si>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</si>
  <si>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</si>
  <si>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</si>
  <si>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</si>
  <si>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</si>
  <si>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</si>
  <si>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</si>
  <si>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</si>
  <si>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</si>
  <si>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</si>
  <si>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</si>
  <si>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</si>
  <si>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</si>
  <si>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</si>
  <si>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</si>
  <si>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</si>
  <si>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</si>
  <si>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</si>
  <si>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</si>
  <si>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</si>
  <si>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</si>
  <si>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</si>
  <si>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</si>
  <si>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</si>
  <si>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</si>
  <si>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</si>
  <si>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</si>
  <si>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</si>
  <si>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</si>
  <si>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</si>
  <si>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</si>
  <si>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</si>
  <si>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</si>
  <si>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</si>
  <si>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</si>
  <si>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</si>
  <si>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</si>
  <si>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</si>
  <si>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</si>
  <si>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</si>
  <si>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</si>
  <si>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</si>
  <si>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</si>
  <si>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</si>
  <si>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</si>
  <si>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</si>
  <si>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</si>
  <si>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</si>
  <si>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</si>
  <si>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</si>
  <si>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</si>
  <si>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</si>
  <si>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</si>
  <si>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</si>
  <si>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</si>
  <si>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</si>
  <si>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</si>
  <si>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</si>
  <si>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</si>
  <si>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</si>
  <si>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</si>
  <si>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</si>
  <si>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</si>
  <si>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</si>
  <si>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</si>
  <si>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</si>
  <si>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</si>
  <si>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</si>
  <si>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</si>
  <si>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</si>
  <si>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</si>
  <si>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</si>
  <si>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</si>
  <si>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</si>
  <si>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</si>
  <si>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</si>
  <si>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</si>
  <si>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</si>
  <si>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</si>
  <si>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</si>
  <si>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</si>
  <si>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</si>
  <si>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</si>
  <si>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</si>
  <si>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</si>
  <si>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</si>
  <si>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</si>
  <si>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</si>
  <si>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</si>
  <si>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</si>
  <si>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</si>
  <si>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</si>
  <si>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</si>
  <si>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</si>
  <si>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</si>
  <si>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</si>
  <si>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</si>
  <si>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</si>
  <si>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</si>
  <si>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</si>
  <si>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</si>
  <si>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</si>
  <si>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</si>
  <si>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</si>
  <si>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</si>
  <si>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</si>
  <si>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</si>
  <si>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</si>
  <si>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</si>
  <si>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</si>
  <si>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</si>
  <si>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</si>
  <si>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</si>
  <si>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</si>
  <si>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</si>
  <si>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</si>
  <si>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</si>
  <si>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</si>
  <si>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</si>
  <si>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</si>
  <si>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</si>
  <si>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</si>
  <si>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</si>
  <si>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</si>
  <si>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</si>
  <si>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</si>
  <si>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</si>
  <si>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</si>
  <si>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</si>
  <si>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</si>
  <si>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</si>
  <si>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</si>
  <si>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</si>
  <si>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</si>
  <si>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</si>
  <si>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</si>
  <si>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</si>
  <si>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</si>
  <si>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</si>
  <si>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</si>
  <si>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</si>
  <si>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</si>
  <si>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</si>
  <si>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</si>
  <si>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</si>
  <si>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</si>
  <si>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</si>
  <si>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</si>
  <si>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</si>
  <si>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</si>
  <si>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</si>
  <si>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</si>
  <si>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</si>
  <si>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</si>
  <si>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</si>
  <si>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</si>
  <si>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</si>
  <si>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</si>
  <si>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</si>
  <si>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</si>
  <si>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</si>
  <si>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</si>
  <si>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</si>
  <si>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</si>
  <si>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</si>
  <si>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</si>
  <si>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</si>
  <si>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</si>
  <si>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</si>
  <si>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</si>
  <si>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</si>
  <si>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</si>
  <si>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</si>
  <si>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</si>
  <si>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</si>
  <si>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</si>
  <si>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</si>
  <si>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</si>
  <si>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</si>
  <si>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</si>
  <si>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</si>
  <si>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</si>
  <si>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</si>
  <si>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</si>
  <si>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</si>
  <si>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</si>
  <si>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</si>
  <si>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</si>
  <si>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</si>
  <si>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</si>
  <si>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</si>
  <si>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</si>
  <si>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</si>
  <si>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</si>
  <si>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</si>
  <si>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</si>
  <si>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</si>
  <si>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</si>
  <si>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</si>
  <si>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</si>
  <si>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</si>
  <si>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</si>
  <si>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</si>
  <si>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</si>
  <si>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</si>
  <si>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</si>
  <si>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</si>
  <si>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</si>
  <si>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</si>
  <si>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</si>
  <si>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</si>
  <si>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</si>
  <si>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</si>
  <si>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</si>
  <si>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</si>
  <si>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</si>
  <si>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</si>
  <si>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</si>
  <si>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</si>
  <si>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</si>
  <si>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</si>
  <si>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</si>
  <si>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</si>
  <si>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</si>
  <si>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</si>
  <si>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</si>
  <si>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</si>
  <si>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</si>
  <si>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</si>
  <si>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</si>
  <si>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</si>
  <si>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</si>
  <si>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</si>
  <si>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</si>
  <si>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</si>
  <si>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</si>
  <si>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</si>
  <si>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</si>
  <si>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</si>
  <si>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</si>
  <si>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</si>
  <si>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</si>
  <si>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</si>
  <si>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</si>
  <si>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</si>
  <si>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</si>
  <si>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</si>
  <si>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</si>
  <si>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</si>
  <si>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</si>
  <si>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</si>
  <si>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</si>
  <si>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</si>
  <si>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</si>
  <si>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</si>
  <si>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</si>
  <si>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</si>
  <si>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</si>
  <si>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</si>
  <si>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</si>
  <si>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</si>
  <si>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</si>
  <si>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</si>
  <si>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</si>
  <si>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</si>
  <si>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</si>
  <si>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</si>
  <si>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</si>
  <si>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</si>
  <si>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</si>
  <si>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</si>
  <si>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</si>
  <si>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</si>
  <si>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</si>
  <si>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</si>
  <si>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</si>
  <si>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</si>
  <si>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</si>
  <si>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</si>
  <si>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</si>
  <si>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</si>
  <si>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</si>
  <si>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</si>
  <si>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</si>
  <si>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</si>
  <si>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</si>
  <si>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</si>
  <si>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</si>
  <si>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</si>
  <si>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</si>
  <si>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</si>
  <si>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</si>
  <si>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</si>
  <si>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</si>
  <si>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</si>
  <si>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</si>
  <si>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</si>
  <si>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</si>
  <si>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</si>
  <si>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</si>
  <si>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</si>
  <si>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</si>
  <si>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</si>
  <si>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</si>
  <si>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</si>
  <si>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</si>
  <si>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</si>
  <si>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</si>
  <si>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</si>
  <si>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</si>
  <si>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</si>
  <si>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</si>
  <si>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</si>
  <si>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</si>
  <si>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</si>
  <si>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</si>
  <si>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</si>
  <si>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</si>
  <si>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</si>
  <si>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</si>
  <si>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</si>
  <si>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</si>
  <si>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</si>
  <si>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</si>
  <si>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</si>
  <si>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</si>
  <si>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</si>
  <si>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</si>
  <si>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</si>
  <si>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</si>
  <si>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</si>
  <si>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</si>
  <si>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</si>
  <si>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</si>
  <si>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</si>
  <si>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</si>
  <si>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</si>
  <si>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</si>
  <si>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</si>
  <si>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</si>
  <si>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</si>
  <si>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</si>
  <si>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</si>
  <si>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</si>
  <si>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</si>
  <si>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</si>
  <si>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</si>
  <si>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</si>
  <si>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</si>
  <si>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</si>
  <si>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</si>
  <si>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</si>
  <si>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</si>
  <si>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</si>
  <si>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</si>
  <si>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</si>
  <si>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</si>
  <si>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</si>
  <si>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</si>
  <si>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</si>
  <si>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</si>
  <si>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</si>
  <si>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</si>
  <si>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</si>
  <si>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</si>
  <si>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</si>
  <si>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</si>
  <si>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</si>
  <si>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</si>
  <si>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</si>
  <si>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</si>
  <si>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</si>
  <si>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</si>
  <si>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</si>
  <si>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</si>
  <si>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</si>
  <si>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</si>
  <si>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</si>
  <si>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</si>
  <si>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</si>
  <si>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</si>
  <si>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</si>
  <si>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</si>
  <si>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</si>
  <si>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</si>
  <si>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</si>
  <si>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</si>
  <si>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</si>
  <si>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</si>
  <si>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</si>
  <si>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</si>
  <si>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</si>
  <si>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</si>
  <si>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</si>
  <si>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</si>
  <si>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</si>
  <si>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</si>
  <si>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</si>
  <si>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</si>
  <si>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</si>
  <si>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</si>
  <si>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</si>
  <si>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</si>
  <si>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</si>
  <si>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</si>
  <si>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</si>
  <si>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</si>
  <si>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</si>
  <si>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</si>
  <si>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</si>
  <si>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</si>
  <si>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</si>
  <si>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</si>
  <si>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</si>
  <si>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</si>
  <si>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</si>
  <si>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</si>
  <si>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</si>
  <si>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</si>
  <si>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</si>
  <si>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</si>
  <si>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</si>
  <si>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</si>
  <si>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</si>
  <si>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</si>
  <si>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</si>
  <si>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</si>
  <si>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</si>
  <si>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</si>
  <si>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</si>
  <si>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</si>
  <si>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</si>
  <si>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</si>
  <si>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</si>
  <si>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</si>
  <si>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</si>
  <si>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</si>
  <si>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</si>
  <si>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</si>
  <si>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</si>
  <si>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</si>
  <si>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</si>
  <si>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</si>
  <si>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</si>
  <si>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</si>
  <si>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</si>
  <si>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</si>
  <si>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</si>
  <si>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</si>
  <si>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</si>
  <si>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</si>
  <si>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</si>
  <si>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</si>
  <si>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</si>
  <si>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</si>
  <si>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</si>
  <si>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</si>
  <si>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</si>
  <si>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</si>
  <si>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</si>
  <si>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</si>
  <si>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</si>
  <si>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</si>
  <si>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</si>
  <si>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</si>
  <si>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</si>
  <si>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</si>
  <si>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</si>
  <si>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</si>
  <si>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</si>
  <si>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</si>
  <si>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</si>
  <si>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</si>
  <si>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</si>
  <si>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</si>
  <si>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</si>
  <si>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</si>
  <si>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</si>
  <si>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</si>
  <si>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</si>
  <si>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</si>
  <si>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</si>
  <si>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</si>
  <si>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</si>
  <si>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</si>
  <si>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</si>
  <si>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</si>
  <si>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</si>
  <si>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</si>
  <si>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</si>
  <si>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</si>
  <si>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</si>
  <si>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</si>
  <si>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</si>
  <si>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</si>
  <si>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</si>
  <si>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</si>
  <si>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</si>
  <si>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</si>
  <si>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</si>
  <si>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</si>
  <si>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</si>
  <si>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</si>
  <si>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</si>
  <si>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</si>
  <si>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</si>
  <si>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</si>
  <si>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</si>
  <si>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</si>
  <si>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</si>
  <si>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</si>
  <si>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</si>
  <si>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</si>
  <si>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</si>
  <si>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</si>
  <si>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</si>
  <si>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</si>
  <si>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</si>
  <si>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</si>
  <si>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</si>
  <si>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</si>
  <si>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</si>
  <si>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</si>
  <si>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</si>
  <si>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</si>
  <si>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</si>
  <si>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</si>
  <si>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</si>
  <si>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</si>
  <si>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</si>
  <si>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</si>
  <si>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</si>
  <si>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</si>
  <si>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</si>
  <si>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</si>
  <si>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</si>
  <si>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</si>
  <si>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</si>
  <si>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</si>
  <si>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</si>
  <si>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</si>
  <si>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</si>
  <si>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</si>
  <si>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</si>
  <si>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</si>
  <si>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</si>
  <si>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</si>
  <si>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</si>
  <si>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</si>
  <si>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</si>
  <si>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</si>
  <si>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</si>
  <si>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</si>
  <si>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</si>
  <si>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</si>
  <si>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</si>
  <si>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</si>
  <si>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</si>
  <si>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</si>
  <si>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</si>
  <si>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</si>
  <si>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</si>
  <si>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</si>
  <si>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</si>
  <si>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</si>
  <si>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</si>
  <si>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</si>
  <si>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</si>
  <si>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</si>
  <si>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</si>
  <si>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</si>
  <si>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</si>
  <si>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</si>
  <si>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</si>
  <si>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</si>
  <si>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</si>
  <si>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</si>
  <si>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</si>
  <si>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</si>
  <si>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</si>
  <si>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</si>
  <si>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</si>
  <si>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</si>
  <si>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</si>
  <si>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</si>
  <si>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</si>
  <si>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</si>
  <si>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</si>
  <si>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</si>
  <si>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</si>
  <si>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</si>
  <si>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</si>
  <si>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</si>
  <si>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</si>
  <si>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</si>
  <si>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</si>
  <si>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</si>
  <si>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</si>
  <si>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</si>
  <si>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</si>
  <si>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</si>
  <si>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</si>
  <si>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</si>
  <si>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</si>
  <si>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</si>
  <si>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</si>
  <si>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</si>
  <si>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</si>
  <si>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</si>
  <si>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</si>
  <si>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</si>
  <si>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</si>
  <si>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</si>
  <si>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</si>
  <si>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</si>
  <si>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</si>
  <si>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</si>
  <si>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</si>
  <si>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</si>
  <si>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</si>
  <si>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</si>
  <si>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</si>
  <si>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</si>
  <si>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</si>
  <si>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</si>
  <si>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</si>
  <si>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</si>
  <si>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</si>
  <si>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</si>
  <si>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</si>
  <si>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</si>
  <si>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</si>
  <si>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</si>
  <si>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</si>
  <si>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</si>
  <si>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</si>
  <si>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</si>
  <si>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</si>
  <si>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</si>
  <si>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</si>
  <si>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</si>
  <si>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</si>
  <si>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</si>
  <si>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</si>
  <si>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</si>
  <si>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</si>
  <si>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</si>
  <si>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</si>
  <si>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</si>
  <si>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</si>
  <si>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</si>
  <si>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</si>
  <si>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</si>
  <si>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</si>
  <si>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</si>
  <si>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</si>
  <si>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</si>
  <si>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</si>
  <si>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</si>
  <si>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</si>
  <si>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</si>
  <si>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</si>
  <si>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</si>
  <si>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</si>
  <si>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</si>
  <si>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</si>
  <si>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</si>
  <si>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</si>
  <si>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</si>
  <si>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</si>
  <si>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</si>
  <si>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</si>
  <si>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</si>
  <si>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</si>
  <si>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</si>
  <si>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</si>
  <si>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</si>
  <si>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</si>
  <si>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</si>
  <si>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</si>
  <si>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</si>
  <si>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</si>
  <si>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</si>
  <si>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</si>
  <si>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</si>
  <si>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</si>
  <si>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</si>
  <si>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</si>
  <si>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</si>
  <si>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</si>
  <si>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</si>
  <si>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</si>
  <si>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</si>
  <si>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</si>
  <si>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</si>
  <si>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</si>
  <si>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</si>
  <si>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</si>
  <si>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</si>
  <si>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</si>
  <si>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</si>
  <si>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</si>
  <si>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</si>
  <si>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</si>
  <si>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</si>
  <si>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</si>
  <si>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</si>
  <si>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</si>
  <si>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</si>
  <si>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</si>
  <si>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</si>
  <si>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</si>
  <si>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</si>
  <si>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</si>
  <si>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</si>
  <si>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</si>
  <si>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</si>
  <si>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</si>
  <si>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</si>
  <si>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</si>
  <si>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</si>
  <si>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</si>
  <si>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</si>
  <si>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</si>
  <si>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</si>
  <si>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</si>
  <si>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</si>
  <si>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</si>
  <si>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</si>
  <si>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</si>
  <si>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</si>
  <si>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</si>
  <si>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</si>
  <si>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</si>
  <si>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</si>
  <si>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</si>
  <si>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</si>
  <si>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</si>
  <si>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</si>
  <si>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</si>
  <si>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</si>
  <si>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</si>
  <si>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</si>
  <si>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</si>
  <si>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</si>
  <si>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</si>
  <si>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</si>
  <si>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</si>
  <si>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</si>
  <si>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</si>
  <si>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</si>
  <si>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</si>
  <si>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</si>
  <si>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</si>
  <si>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</si>
  <si>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</si>
  <si>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</si>
  <si>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</si>
  <si>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</si>
  <si>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</si>
  <si>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</si>
  <si>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</si>
  <si>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</si>
  <si>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</si>
  <si>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</si>
  <si>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</si>
  <si>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</si>
  <si>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</si>
  <si>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</si>
  <si>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</si>
  <si>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</si>
  <si>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</si>
  <si>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</si>
  <si>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</si>
  <si>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</si>
  <si>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</si>
  <si>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</si>
  <si>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</si>
  <si>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</si>
  <si>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</si>
  <si>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</si>
  <si>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</si>
  <si>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</si>
  <si>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</si>
  <si>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</si>
  <si>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</si>
  <si>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</si>
  <si>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</si>
  <si>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</si>
  <si>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</si>
  <si>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</si>
  <si>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</si>
  <si>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</si>
  <si>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</si>
  <si>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</si>
  <si>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</si>
  <si>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</si>
  <si>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</si>
  <si>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</si>
  <si>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</si>
  <si>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</si>
  <si>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</si>
  <si>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</si>
  <si>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</si>
  <si>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</si>
  <si>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</si>
  <si>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</si>
  <si>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</si>
  <si>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</si>
  <si>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</si>
  <si>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</si>
  <si>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</si>
  <si>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</si>
  <si>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</si>
  <si>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</si>
  <si>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</si>
  <si>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</si>
  <si>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</si>
  <si>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</si>
  <si>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</si>
  <si>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</si>
  <si>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</si>
  <si>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</si>
  <si>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</si>
  <si>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</si>
  <si>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</si>
  <si>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</si>
  <si>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</si>
  <si>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</si>
  <si>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</si>
  <si>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</si>
  <si>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</si>
  <si>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</si>
  <si>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</si>
  <si>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</si>
  <si>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</si>
  <si>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</si>
  <si>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</si>
  <si>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</si>
  <si>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</si>
  <si>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</si>
  <si>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</si>
  <si>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</si>
  <si>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</si>
  <si>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</si>
  <si>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</si>
  <si>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</si>
  <si>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</si>
  <si>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</si>
  <si>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</si>
  <si>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</si>
  <si>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</si>
  <si>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</si>
  <si>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</si>
  <si>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</si>
  <si>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</si>
  <si>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</si>
  <si>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</si>
  <si>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</si>
  <si>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</si>
  <si>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</si>
  <si>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</si>
  <si>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</si>
  <si>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</si>
  <si>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</si>
  <si>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</si>
  <si>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</si>
  <si>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</si>
  <si>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</si>
  <si>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</si>
  <si>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</si>
  <si>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</si>
  <si>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</si>
  <si>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</si>
  <si>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</si>
  <si>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</si>
  <si>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</si>
  <si>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</si>
  <si>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</si>
  <si>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</si>
  <si>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</si>
  <si>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</si>
  <si>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</si>
  <si>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</si>
  <si>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</si>
  <si>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</si>
  <si>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</si>
  <si>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</si>
  <si>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</si>
  <si>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</si>
  <si>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</si>
  <si>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</si>
  <si>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</si>
  <si>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</si>
  <si>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</si>
  <si>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</si>
  <si>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</si>
  <si>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</si>
  <si>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</si>
  <si>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</si>
  <si>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</si>
  <si>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</si>
  <si>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</si>
  <si>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</si>
  <si>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</si>
  <si>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</si>
  <si>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</si>
  <si>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</si>
  <si>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</si>
  <si>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</si>
  <si>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</si>
  <si>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</si>
  <si>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</si>
  <si>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</si>
  <si>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</si>
  <si>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</si>
  <si>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</si>
  <si>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</si>
  <si>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</si>
  <si>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</si>
  <si>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</si>
  <si>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</si>
  <si>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</si>
  <si>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</si>
  <si>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</si>
  <si>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</si>
  <si>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</si>
  <si>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</si>
  <si>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</si>
  <si>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</si>
  <si>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</si>
  <si>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</si>
  <si>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</si>
  <si>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</si>
  <si>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</si>
  <si>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</si>
  <si>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</si>
  <si>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</si>
  <si>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</si>
  <si>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</si>
  <si>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</si>
  <si>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</si>
  <si>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</si>
  <si>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</si>
  <si>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</si>
  <si>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</si>
  <si>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</si>
  <si>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</si>
  <si>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</si>
  <si>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</si>
  <si>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</si>
  <si>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</si>
  <si>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</si>
  <si>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</si>
  <si>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</si>
  <si>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</si>
  <si>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</si>
  <si>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</si>
  <si>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</si>
  <si>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</si>
  <si>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</si>
  <si>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</si>
  <si>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</si>
  <si>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</si>
  <si>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</si>
  <si>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</si>
  <si>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</si>
  <si>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</si>
  <si>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</si>
  <si>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</si>
  <si>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</si>
  <si>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</si>
  <si>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</si>
  <si>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</si>
  <si>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</si>
  <si>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</si>
  <si>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</si>
  <si>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</si>
  <si>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</si>
  <si>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</si>
  <si>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</si>
  <si>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</si>
  <si>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</si>
  <si>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</si>
  <si>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</si>
  <si>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</si>
  <si>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</si>
  <si>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</si>
  <si>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</si>
  <si>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</si>
  <si>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</si>
  <si>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</si>
  <si>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</si>
  <si>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</si>
  <si>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</si>
  <si>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</si>
  <si>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</si>
  <si>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</si>
  <si>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</si>
  <si>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</si>
  <si>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</si>
  <si>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</si>
  <si>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</si>
  <si>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</si>
  <si>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</si>
  <si>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</si>
  <si>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</si>
  <si>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</si>
  <si>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</si>
  <si>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</si>
  <si>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</si>
  <si>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</si>
  <si>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</si>
  <si>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</si>
  <si>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</si>
  <si>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</si>
  <si>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</si>
  <si>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</si>
  <si>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</si>
  <si>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</si>
  <si>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</si>
  <si>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</si>
  <si>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</si>
  <si>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</si>
  <si>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</si>
  <si>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</si>
  <si>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</si>
  <si>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</si>
  <si>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</si>
  <si>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</si>
  <si>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</si>
  <si>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</si>
  <si>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</si>
  <si>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</si>
  <si>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</si>
  <si>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</si>
  <si>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</si>
  <si>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</si>
  <si>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</si>
  <si>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</si>
  <si>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</si>
  <si>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</si>
  <si>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</si>
  <si>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</si>
  <si>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</si>
  <si>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</si>
  <si>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</si>
  <si>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</si>
  <si>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</si>
  <si>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</si>
  <si>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</si>
  <si>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</si>
  <si>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</si>
  <si>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</si>
  <si>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</si>
  <si>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</si>
  <si>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</si>
  <si>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</si>
  <si>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</si>
  <si>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</si>
  <si>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</si>
  <si>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</si>
  <si>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</si>
  <si>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</si>
  <si>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</si>
  <si>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</si>
  <si>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</si>
  <si>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</si>
  <si>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</si>
  <si>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</si>
  <si>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</si>
  <si>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</si>
  <si>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</si>
  <si>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</si>
  <si>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</si>
  <si>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</si>
  <si>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</si>
  <si>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</si>
  <si>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</si>
  <si>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</si>
  <si>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</si>
  <si>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</si>
  <si>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</si>
  <si>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</si>
  <si>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</si>
  <si>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</si>
  <si>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</si>
  <si>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</si>
  <si>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</si>
  <si>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</si>
  <si>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</si>
  <si>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</si>
  <si>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</si>
  <si>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</si>
  <si>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</si>
  <si>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</si>
  <si>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</si>
  <si>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</si>
  <si>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</si>
  <si>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</si>
  <si>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</si>
  <si>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</si>
  <si>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</si>
  <si>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</si>
  <si>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</si>
  <si>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</si>
  <si>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</si>
  <si>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</si>
  <si>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</si>
  <si>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</si>
  <si>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</si>
  <si>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</si>
  <si>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</si>
  <si>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</si>
  <si>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</si>
  <si>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</si>
  <si>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</si>
  <si>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</si>
  <si>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</si>
  <si>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</si>
  <si>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</si>
  <si>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</si>
  <si>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</si>
  <si>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</si>
  <si>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</si>
  <si>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</si>
  <si>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</si>
  <si>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</si>
  <si>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</si>
  <si>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</si>
  <si>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</si>
  <si>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</si>
  <si>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</si>
  <si>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</si>
  <si>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</si>
  <si>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</si>
  <si>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</si>
  <si>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</si>
  <si>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</si>
  <si>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</si>
  <si>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</si>
  <si>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</si>
  <si>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</si>
  <si>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</si>
  <si>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</si>
  <si>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</si>
  <si>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</si>
  <si>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</si>
  <si>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</si>
  <si>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</si>
  <si>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</si>
  <si>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</si>
  <si>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</si>
  <si>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</si>
  <si>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</si>
  <si>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</si>
  <si>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</si>
  <si>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</si>
  <si>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</si>
  <si>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</si>
  <si>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</si>
  <si>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</si>
  <si>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</si>
  <si>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</si>
  <si>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</si>
  <si>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</si>
  <si>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</si>
  <si>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</si>
  <si>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</si>
  <si>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</si>
  <si>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</si>
  <si>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</si>
  <si>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</si>
  <si>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</si>
  <si>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</si>
  <si>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</si>
  <si>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</si>
  <si>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</si>
  <si>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</si>
  <si>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</si>
  <si>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</si>
  <si>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</si>
  <si>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</si>
  <si>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</si>
  <si>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</si>
  <si>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</si>
  <si>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</si>
  <si>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</si>
  <si>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</si>
  <si>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</si>
  <si>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</si>
  <si>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</si>
  <si>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</si>
  <si>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</si>
  <si>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</si>
  <si>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</si>
  <si>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</si>
  <si>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</si>
  <si>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</si>
  <si>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</si>
  <si>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</si>
  <si>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</si>
  <si>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</si>
  <si>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</si>
  <si>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</si>
  <si>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</si>
  <si>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</si>
  <si>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</si>
  <si>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</si>
  <si>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</si>
  <si>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</si>
  <si>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</si>
  <si>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</si>
  <si>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</si>
  <si>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</si>
  <si>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</si>
  <si>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</si>
  <si>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</si>
  <si>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</si>
  <si>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</si>
  <si>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</si>
  <si>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</si>
  <si>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</si>
  <si>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</si>
  <si>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</si>
  <si>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</si>
  <si>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</si>
  <si>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</si>
  <si>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</si>
  <si>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</si>
  <si>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</si>
  <si>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</si>
  <si>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</si>
  <si>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</si>
  <si>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</si>
  <si>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</si>
  <si>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</si>
  <si>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</si>
  <si>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</si>
  <si>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</si>
  <si>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</si>
  <si>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</si>
  <si>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</si>
  <si>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</si>
  <si>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</si>
  <si>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</si>
  <si>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</si>
  <si>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</si>
  <si>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</si>
  <si>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</si>
  <si>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</si>
  <si>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</si>
  <si>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</si>
  <si>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</si>
  <si>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</si>
  <si>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</si>
  <si>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</si>
  <si>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</si>
  <si>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</si>
  <si>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</si>
  <si>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</si>
  <si>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</si>
  <si>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</si>
  <si>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</si>
  <si>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</si>
  <si>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</si>
  <si>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</si>
  <si>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</si>
  <si>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</si>
  <si>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</si>
  <si>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</si>
  <si>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</si>
  <si>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</si>
  <si>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</si>
  <si>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</si>
  <si>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</si>
  <si>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</si>
  <si>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</si>
  <si>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</si>
  <si>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</si>
  <si>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</si>
  <si>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</si>
  <si>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</si>
  <si>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</si>
  <si>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</si>
  <si>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</si>
  <si>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</si>
  <si>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</si>
  <si>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</si>
  <si>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</si>
  <si>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</si>
  <si>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</si>
  <si>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</si>
  <si>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</si>
  <si>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</si>
  <si>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</si>
  <si>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</si>
  <si>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</si>
  <si>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</si>
  <si>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</si>
  <si>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</si>
  <si>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</si>
  <si>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</si>
  <si>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</si>
  <si>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</si>
  <si>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</si>
  <si>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</si>
  <si>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</si>
  <si>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</si>
  <si>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</si>
  <si>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</si>
  <si>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</si>
  <si>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</si>
  <si>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</si>
  <si>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</si>
  <si>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</si>
  <si>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</si>
  <si>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</si>
  <si>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</si>
  <si>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</si>
  <si>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</si>
  <si>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</si>
  <si>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</si>
  <si>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</si>
  <si>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</si>
  <si>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</si>
  <si>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</si>
  <si>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</si>
  <si>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</si>
  <si>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</si>
  <si>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</si>
  <si>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</si>
  <si>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</si>
  <si>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</si>
  <si>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</si>
  <si>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</si>
  <si>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</si>
  <si>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</si>
  <si>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</si>
  <si>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</si>
  <si>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</si>
  <si>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</si>
  <si>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</si>
  <si>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</si>
  <si>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</si>
  <si>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</si>
  <si>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</si>
  <si>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</si>
  <si>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</si>
  <si>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</si>
  <si>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</si>
  <si>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</si>
  <si>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</si>
  <si>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</si>
  <si>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</si>
  <si>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</si>
  <si>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</si>
  <si>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</si>
  <si>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</si>
  <si>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</si>
  <si>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</si>
  <si>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</si>
  <si>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</si>
  <si>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</si>
  <si>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</si>
  <si>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</si>
  <si>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</si>
  <si>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</si>
  <si>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</si>
  <si>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</si>
  <si>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</si>
  <si>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</si>
  <si>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</si>
  <si>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</si>
  <si>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</si>
  <si>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</si>
  <si>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</si>
  <si>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</si>
  <si>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</si>
  <si>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</si>
  <si>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</si>
  <si>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</si>
  <si>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</si>
  <si>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</si>
  <si>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</si>
  <si>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</si>
  <si>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</si>
  <si>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</si>
  <si>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</si>
  <si>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</si>
  <si>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</si>
  <si>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</si>
  <si>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</si>
  <si>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</si>
  <si>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</si>
  <si>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</si>
  <si>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</si>
  <si>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</si>
  <si>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</si>
  <si>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</si>
  <si>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</si>
  <si>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</si>
  <si>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</si>
  <si>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</si>
  <si>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</si>
  <si>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</si>
  <si>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</si>
  <si>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</si>
  <si>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</si>
  <si>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</si>
  <si>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</si>
  <si>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</si>
  <si>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</si>
  <si>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</si>
  <si>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</si>
  <si>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</si>
  <si>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</si>
  <si>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</si>
  <si>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</si>
  <si>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</si>
  <si>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</si>
  <si>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</si>
  <si>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</si>
  <si>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</si>
  <si>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</si>
  <si>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</si>
  <si>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</si>
  <si>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</si>
  <si>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</si>
  <si>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</si>
  <si>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</si>
  <si>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</si>
  <si>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</si>
  <si>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</si>
  <si>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</si>
  <si>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</si>
  <si>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</si>
  <si>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</si>
  <si>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</si>
  <si>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</si>
  <si>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</si>
  <si>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</si>
  <si>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</si>
  <si>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</si>
  <si>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</si>
  <si>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</si>
  <si>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</si>
  <si>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</si>
  <si>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</si>
  <si>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</si>
  <si>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</si>
  <si>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</si>
  <si>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</si>
  <si>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</si>
  <si>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</si>
  <si>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</si>
  <si>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</si>
  <si>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</si>
  <si>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</si>
  <si>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</si>
  <si>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</si>
  <si>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</si>
  <si>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</si>
  <si>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</si>
  <si>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</si>
  <si>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</si>
  <si>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</si>
  <si>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</si>
  <si>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</si>
  <si>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</si>
  <si>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</si>
  <si>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</si>
  <si>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</si>
  <si>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</si>
  <si>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</si>
  <si>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</si>
  <si>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</si>
  <si>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</si>
  <si>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</si>
  <si>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</si>
  <si>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</si>
  <si>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</si>
  <si>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</si>
  <si>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</si>
  <si>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</si>
  <si>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</si>
  <si>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</si>
  <si>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</si>
  <si>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</si>
  <si>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</si>
  <si>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</si>
  <si>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</si>
  <si>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</si>
  <si>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</si>
  <si>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</si>
  <si>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</si>
  <si>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</si>
  <si>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</si>
  <si>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</si>
  <si>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</si>
  <si>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</si>
  <si>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</si>
  <si>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</si>
  <si>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</si>
  <si>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</si>
  <si>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</si>
  <si>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</si>
  <si>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</si>
  <si>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</si>
  <si>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</si>
  <si>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</si>
  <si>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</si>
  <si>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</si>
  <si>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</si>
  <si>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</si>
  <si>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</si>
  <si>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</si>
  <si>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</si>
  <si>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</si>
  <si>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</si>
  <si>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</si>
  <si>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</si>
  <si>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</si>
  <si>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</si>
  <si>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</si>
  <si>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</si>
  <si>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</si>
  <si>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</si>
  <si>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</si>
  <si>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</si>
  <si>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</si>
  <si>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</si>
  <si>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</si>
  <si>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</si>
  <si>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</si>
  <si>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</si>
  <si>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</si>
  <si>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</si>
  <si>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</si>
  <si>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</si>
  <si>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</si>
  <si>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</si>
  <si>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</si>
  <si>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</si>
  <si>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</si>
  <si>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</si>
  <si>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</si>
  <si>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</si>
  <si>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</si>
  <si>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</si>
  <si>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</si>
  <si>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</si>
  <si>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</si>
  <si>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</si>
  <si>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</si>
  <si>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</si>
  <si>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</si>
  <si>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</si>
  <si>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</si>
  <si>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</si>
  <si>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</si>
  <si>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</si>
  <si>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</si>
  <si>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</si>
  <si>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</si>
  <si>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</si>
  <si>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</si>
  <si>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</si>
  <si>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</si>
  <si>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</si>
  <si>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</si>
  <si>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</si>
  <si>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</si>
  <si>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</si>
  <si>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</si>
  <si>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</si>
  <si>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</si>
  <si>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</si>
  <si>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</si>
  <si>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</si>
  <si>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</si>
  <si>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</si>
  <si>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</si>
  <si>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</si>
  <si>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</si>
  <si>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</si>
  <si>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</si>
  <si>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</si>
  <si>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</si>
  <si>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</si>
  <si>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</si>
  <si>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</si>
  <si>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</si>
  <si>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</si>
  <si>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</si>
  <si>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</si>
  <si>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</si>
  <si>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</si>
  <si>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</si>
  <si>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</si>
  <si>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</si>
  <si>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</si>
  <si>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</si>
  <si>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</si>
  <si>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</si>
  <si>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</si>
  <si>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</si>
  <si>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</si>
  <si>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</si>
  <si>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</si>
  <si>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</si>
  <si>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</si>
  <si>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</si>
  <si>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</si>
  <si>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</si>
  <si>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</si>
  <si>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</si>
  <si>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</si>
  <si>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</si>
  <si>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</si>
  <si>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</si>
  <si>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</si>
  <si>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</si>
  <si>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</si>
  <si>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</si>
  <si>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</si>
  <si>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</si>
  <si>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</si>
  <si>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</si>
  <si>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</si>
  <si>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</si>
  <si>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</si>
  <si>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</si>
  <si>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</si>
  <si>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</si>
  <si>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</si>
  <si>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</si>
  <si>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</si>
  <si>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</si>
  <si>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</si>
  <si>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</si>
  <si>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</si>
  <si>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</si>
  <si>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</si>
  <si>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</si>
  <si>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</si>
  <si>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</si>
  <si>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</si>
  <si>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</si>
  <si>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</si>
  <si>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</si>
  <si>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</si>
  <si>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</si>
  <si>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</si>
  <si>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</si>
  <si>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</si>
  <si>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</si>
  <si>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</si>
  <si>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</si>
  <si>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</si>
  <si>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</si>
  <si>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</si>
  <si>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</si>
  <si>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</si>
  <si>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</si>
  <si>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</si>
  <si>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</si>
  <si>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</si>
  <si>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</si>
  <si>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</si>
  <si>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</si>
  <si>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</si>
  <si>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</si>
  <si>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</si>
  <si>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</si>
  <si>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</si>
  <si>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</si>
  <si>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</si>
  <si>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</si>
  <si>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</si>
  <si>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</si>
  <si>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</si>
  <si>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</si>
  <si>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</si>
  <si>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</si>
  <si>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</si>
  <si>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</si>
  <si>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</si>
  <si>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</si>
  <si>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</si>
  <si>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</si>
  <si>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</si>
  <si>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</si>
  <si>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</si>
  <si>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</si>
  <si>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</si>
  <si>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</si>
  <si>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</si>
  <si>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</si>
  <si>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</si>
  <si>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</si>
  <si>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</si>
  <si>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</si>
  <si>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</si>
  <si>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</si>
  <si>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</si>
  <si>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</si>
  <si>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</si>
  <si>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</si>
  <si>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</si>
  <si>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</si>
  <si>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</si>
  <si>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</si>
  <si>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</si>
  <si>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</si>
  <si>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</si>
  <si>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</si>
  <si>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</si>
  <si>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</si>
  <si>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</si>
  <si>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</si>
  <si>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</si>
  <si>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</si>
  <si>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</si>
  <si>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</si>
  <si>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</si>
  <si>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</si>
  <si>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</si>
  <si>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</si>
  <si>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</si>
  <si>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</si>
  <si>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</si>
  <si>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</si>
  <si>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</si>
  <si>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</si>
  <si>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</si>
  <si>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</si>
  <si>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</si>
  <si>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</si>
  <si>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</si>
  <si>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</si>
  <si>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</si>
  <si>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</si>
  <si>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</si>
  <si>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</si>
  <si>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</si>
  <si>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</si>
  <si>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</si>
  <si>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</si>
  <si>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</si>
  <si>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</si>
  <si>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</si>
  <si>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</si>
  <si>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</si>
  <si>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</si>
  <si>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</si>
  <si>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</si>
  <si>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</si>
  <si>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</si>
  <si>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</si>
  <si>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</si>
  <si>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</si>
  <si>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</si>
  <si>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</si>
  <si>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</si>
  <si>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</si>
  <si>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</si>
  <si>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</si>
  <si>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</si>
  <si>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</si>
  <si>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</si>
  <si>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</si>
  <si>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</si>
  <si>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</si>
  <si>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</si>
  <si>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</si>
  <si>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</si>
  <si>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</si>
  <si>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</si>
  <si>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</si>
  <si>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</si>
  <si>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</si>
  <si>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</si>
  <si>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</si>
  <si>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</si>
  <si>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</si>
  <si>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</si>
  <si>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</si>
  <si>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</si>
  <si>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</si>
  <si>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</si>
  <si>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</si>
  <si>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</si>
  <si>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</si>
  <si>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</si>
  <si>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</si>
  <si>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</si>
  <si>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</si>
  <si>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</si>
  <si>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</si>
  <si>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</si>
  <si>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</si>
  <si>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</si>
  <si>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</si>
  <si>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</si>
  <si>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</si>
  <si>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</si>
  <si>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</si>
  <si>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</si>
  <si>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</si>
  <si>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</si>
  <si>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</si>
  <si>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</si>
  <si>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</si>
  <si>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</si>
  <si>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</si>
  <si>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</si>
  <si>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</si>
  <si>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</si>
  <si>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</si>
  <si>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</si>
  <si>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</si>
  <si>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</si>
  <si>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</si>
  <si>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</si>
  <si>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</si>
  <si>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</si>
  <si>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</si>
  <si>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</si>
  <si>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</si>
  <si>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</si>
  <si>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</si>
  <si>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</si>
  <si>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</si>
  <si>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</si>
  <si>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</si>
  <si>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</si>
  <si>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</si>
  <si>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</si>
  <si>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</si>
  <si>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</si>
  <si>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</si>
  <si>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</si>
  <si>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</si>
  <si>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</si>
  <si>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</si>
  <si>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</si>
  <si>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</si>
  <si>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</si>
  <si>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</si>
  <si>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</si>
  <si>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</si>
  <si>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</si>
  <si>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</si>
  <si>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</si>
  <si>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</si>
  <si>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</si>
  <si>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</si>
  <si>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</si>
  <si>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</si>
  <si>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</si>
  <si>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</si>
  <si>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</si>
  <si>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</si>
  <si>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</si>
  <si>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</si>
  <si>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</si>
  <si>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</si>
  <si>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</si>
  <si>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</si>
  <si>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</si>
  <si>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</si>
  <si>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</si>
  <si>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</si>
  <si>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</si>
  <si>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</si>
  <si>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</si>
  <si>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</si>
  <si>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</si>
  <si>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</si>
  <si>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</si>
  <si>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</si>
  <si>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</si>
  <si>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</si>
  <si>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</si>
  <si>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</si>
  <si>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</si>
  <si>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</si>
  <si>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</si>
  <si>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</si>
  <si>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</si>
  <si>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</si>
  <si>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</si>
  <si>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</si>
  <si>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</si>
  <si>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</si>
  <si>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</si>
  <si>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</si>
  <si>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</si>
  <si>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</si>
  <si>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</si>
  <si>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</si>
  <si>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</si>
  <si>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</si>
  <si>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</si>
  <si>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</si>
  <si>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</si>
  <si>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</si>
  <si>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</si>
  <si>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</si>
  <si>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</si>
  <si>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</si>
  <si>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</si>
  <si>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</si>
  <si>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</si>
  <si>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</si>
  <si>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</si>
  <si>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</si>
  <si>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</si>
  <si>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</si>
  <si>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</si>
  <si>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</si>
  <si>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</si>
  <si>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</si>
  <si>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</si>
  <si>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</si>
  <si>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</si>
  <si>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</si>
  <si>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</si>
  <si>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</si>
  <si>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</si>
  <si>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</si>
  <si>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</si>
  <si>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</si>
  <si>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</si>
  <si>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</si>
  <si>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</si>
  <si>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</si>
  <si>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</si>
  <si>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</si>
  <si>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</si>
  <si>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</si>
  <si>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</si>
  <si>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</si>
  <si>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</si>
  <si>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</si>
  <si>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</si>
  <si>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</si>
  <si>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</si>
  <si>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</si>
  <si>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</si>
  <si>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</si>
  <si>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</si>
  <si>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</si>
  <si>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</si>
  <si>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</si>
  <si>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</si>
  <si>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</si>
  <si>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</si>
  <si>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</si>
  <si>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</si>
  <si>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</si>
  <si>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</si>
  <si>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</si>
  <si>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</si>
  <si>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</si>
  <si>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</si>
  <si>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</si>
  <si>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</si>
  <si>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</si>
  <si>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</si>
  <si>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</si>
  <si>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</si>
  <si>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</si>
  <si>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</si>
  <si>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</si>
  <si>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</si>
  <si>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</si>
  <si>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</si>
  <si>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</si>
  <si>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</si>
  <si>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</si>
  <si>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</si>
  <si>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</si>
  <si>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</si>
  <si>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</si>
  <si>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</si>
  <si>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</si>
  <si>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</si>
  <si>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</si>
  <si>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</si>
  <si>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</si>
  <si>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</si>
  <si>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</si>
  <si>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</si>
  <si>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</si>
  <si>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</si>
  <si>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</si>
  <si>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</si>
  <si>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</si>
  <si>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</si>
  <si>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</si>
  <si>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</si>
  <si>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</si>
  <si>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</si>
  <si>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</si>
  <si>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</si>
  <si>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</si>
  <si>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</si>
  <si>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</si>
  <si>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</si>
  <si>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</si>
  <si>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</si>
  <si>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</si>
  <si>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</si>
  <si>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</si>
  <si>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</si>
  <si>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</si>
  <si>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</si>
  <si>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</si>
  <si>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</si>
  <si>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</si>
  <si>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</si>
  <si>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</si>
  <si>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</si>
  <si>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</si>
  <si>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</si>
  <si>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</si>
  <si>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</si>
  <si>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</si>
  <si>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</si>
  <si>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</si>
  <si>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</si>
  <si>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</si>
  <si>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</si>
  <si>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</si>
  <si>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</si>
  <si>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</si>
  <si>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</si>
  <si>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</si>
  <si>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</si>
  <si>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</si>
  <si>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</si>
  <si>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</si>
  <si>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</si>
  <si>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</si>
  <si>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</si>
  <si>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</si>
  <si>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</si>
  <si>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</si>
  <si>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</si>
  <si>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</si>
  <si>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</si>
  <si>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</si>
  <si>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</si>
  <si>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</si>
  <si>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</si>
  <si>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</si>
  <si>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</si>
  <si>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</si>
  <si>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</si>
  <si>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</si>
  <si>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</si>
  <si>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</si>
  <si>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</si>
  <si>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</si>
  <si>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</si>
  <si>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</si>
  <si>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</si>
  <si>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</si>
  <si>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</si>
  <si>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</si>
  <si>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</si>
  <si>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</si>
  <si>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</si>
  <si>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</si>
  <si>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</si>
  <si>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</si>
  <si>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</si>
  <si>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</si>
  <si>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</si>
  <si>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</si>
  <si>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</si>
  <si>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</si>
  <si>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</si>
  <si>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</si>
  <si>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</si>
  <si>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</si>
  <si>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</si>
  <si>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</si>
  <si>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</si>
  <si>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</si>
  <si>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</si>
  <si>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</si>
  <si>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</si>
  <si>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</si>
  <si>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</si>
  <si>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</si>
  <si>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</si>
  <si>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</si>
  <si>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</si>
  <si>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</si>
  <si>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</si>
  <si>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</si>
  <si>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</si>
  <si>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</si>
  <si>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</si>
  <si>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</si>
  <si>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</si>
  <si>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</si>
  <si>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</si>
  <si>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</si>
  <si>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</si>
  <si>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</si>
  <si>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</si>
  <si>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</si>
  <si>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</si>
  <si>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</si>
  <si>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</si>
  <si>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</si>
  <si>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</si>
  <si>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</si>
  <si>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</si>
  <si>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</si>
  <si>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</si>
  <si>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</si>
  <si>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</si>
  <si>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</si>
  <si>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</si>
  <si>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</si>
  <si>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</si>
  <si>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</si>
  <si>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</si>
  <si>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</si>
  <si>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</si>
  <si>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</si>
  <si>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</si>
  <si>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</si>
  <si>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</si>
  <si>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</si>
  <si>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</si>
  <si>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</si>
  <si>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</si>
  <si>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</si>
  <si>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</si>
  <si>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</si>
  <si>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</si>
  <si>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</si>
  <si>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</si>
  <si>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</si>
  <si>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</si>
  <si>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</si>
  <si>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</si>
  <si>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</si>
  <si>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</si>
  <si>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</si>
  <si>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</si>
  <si>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</si>
  <si>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</si>
  <si>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</si>
  <si>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</si>
  <si>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</si>
  <si>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</si>
  <si>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</si>
  <si>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</si>
  <si>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</si>
  <si>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</si>
  <si>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</si>
  <si>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</si>
  <si>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</si>
  <si>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</si>
  <si>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</si>
  <si>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</si>
  <si>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</si>
  <si>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</si>
  <si>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</si>
  <si>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</si>
  <si>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</si>
  <si>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</si>
  <si>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</si>
  <si>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</si>
  <si>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</si>
  <si>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</si>
  <si>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</si>
  <si>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</si>
  <si>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</si>
  <si>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</si>
  <si>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</si>
  <si>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</si>
  <si>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</si>
  <si>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</si>
  <si>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</si>
  <si>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</si>
  <si>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</si>
  <si>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</si>
  <si>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</si>
  <si>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</si>
  <si>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</si>
  <si>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</si>
  <si>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</si>
  <si>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</si>
  <si>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</si>
  <si>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</si>
  <si>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</si>
  <si>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</si>
  <si>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</si>
  <si>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</si>
  <si>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</si>
  <si>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</si>
  <si>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</si>
  <si>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</si>
  <si>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</si>
  <si>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</si>
  <si>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</si>
  <si>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</si>
  <si>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</si>
  <si>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</si>
  <si>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</si>
  <si>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</si>
  <si>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</si>
  <si>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</si>
  <si>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</si>
  <si>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</si>
  <si>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</si>
  <si>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</si>
  <si>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</si>
  <si>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</si>
  <si>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</si>
  <si>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</si>
  <si>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</si>
  <si>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</si>
  <si>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</si>
  <si>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</si>
  <si>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</si>
  <si>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</si>
  <si>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</si>
  <si>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</si>
  <si>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</si>
  <si>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</si>
  <si>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</si>
  <si>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</si>
  <si>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</si>
  <si>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</si>
  <si>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</si>
  <si>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</si>
  <si>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</si>
  <si>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</si>
  <si>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</si>
  <si>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</si>
  <si>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</si>
  <si>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</si>
  <si>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</si>
  <si>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</si>
  <si>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</si>
  <si>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</si>
  <si>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</si>
  <si>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</si>
  <si>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</si>
  <si>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</si>
  <si>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</si>
  <si>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</si>
  <si>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</si>
  <si>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</si>
  <si>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</si>
  <si>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</si>
  <si>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</si>
  <si>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</si>
  <si>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</si>
  <si>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</si>
  <si>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</si>
  <si>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</si>
  <si>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</si>
  <si>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</si>
  <si>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</si>
  <si>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</si>
  <si>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</si>
  <si>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</si>
  <si>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</si>
  <si>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</si>
  <si>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</si>
  <si>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</si>
  <si>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</si>
  <si>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</si>
  <si>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</si>
  <si>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</si>
  <si>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</si>
  <si>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</si>
  <si>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</si>
  <si>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</si>
  <si>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</si>
  <si>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</si>
  <si>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</si>
  <si>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</si>
  <si>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</si>
  <si>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</si>
  <si>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</si>
  <si>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</si>
  <si>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</si>
  <si>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</si>
  <si>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</si>
  <si>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</si>
  <si>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</si>
  <si>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</si>
  <si>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</si>
  <si>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</si>
  <si>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</si>
  <si>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</si>
  <si>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</si>
  <si>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</si>
  <si>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</si>
  <si>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</si>
  <si>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</si>
  <si>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</si>
  <si>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</si>
  <si>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</si>
  <si>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</si>
  <si>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</si>
  <si>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</si>
  <si>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</si>
  <si>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</si>
  <si>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</si>
  <si>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</si>
  <si>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</si>
  <si>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</si>
  <si>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</si>
  <si>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</si>
  <si>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</si>
  <si>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</si>
  <si>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</si>
  <si>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</si>
  <si>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</si>
  <si>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</si>
  <si>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</si>
  <si>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</si>
  <si>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</si>
  <si>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</si>
  <si>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</si>
  <si>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</si>
  <si>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</si>
  <si>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</si>
  <si>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</si>
  <si>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</si>
  <si>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</si>
  <si>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</si>
  <si>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</si>
  <si>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</si>
  <si>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</si>
  <si>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</si>
  <si>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</si>
  <si>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</si>
  <si>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</si>
  <si>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</si>
  <si>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</si>
  <si>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</si>
  <si>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</si>
  <si>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</si>
  <si>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</si>
  <si>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</si>
  <si>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</si>
  <si>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</si>
  <si>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</si>
  <si>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</si>
  <si>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</si>
  <si>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</si>
  <si>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</si>
  <si>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</si>
  <si>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</si>
  <si>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</si>
  <si>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</si>
  <si>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</si>
  <si>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</si>
  <si>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</si>
  <si>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</si>
  <si>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</si>
  <si>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</si>
  <si>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</si>
  <si>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</si>
  <si>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</si>
  <si>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</si>
  <si>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</si>
  <si>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</si>
  <si>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</si>
  <si>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</si>
  <si>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</si>
  <si>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</si>
  <si>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</si>
  <si>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</si>
  <si>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</si>
  <si>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</si>
  <si>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</si>
  <si>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</si>
  <si>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</si>
  <si>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</si>
  <si>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</si>
  <si>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</si>
  <si>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</si>
  <si>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</si>
  <si>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</si>
  <si>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</si>
  <si>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</si>
  <si>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</si>
  <si>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</si>
  <si>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</si>
  <si>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</si>
  <si>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</si>
  <si>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</si>
  <si>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</si>
  <si>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</si>
  <si>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</si>
  <si>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</si>
  <si>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</si>
  <si>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</si>
  <si>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</si>
  <si>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</si>
  <si>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</si>
  <si>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</si>
  <si>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</si>
  <si>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</si>
  <si>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</si>
  <si>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</si>
  <si>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</si>
  <si>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</si>
  <si>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</si>
  <si>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</si>
  <si>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</si>
  <si>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</si>
  <si>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</si>
  <si>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</si>
  <si>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</si>
  <si>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</si>
  <si>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</si>
  <si>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</si>
  <si>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</si>
  <si>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</si>
  <si>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</si>
  <si>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</si>
  <si>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</si>
  <si>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</si>
  <si>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</si>
  <si>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</si>
  <si>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</si>
  <si>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</si>
  <si>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</si>
  <si>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</si>
  <si>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</si>
  <si>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</si>
  <si>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</si>
  <si>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</si>
  <si>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</si>
  <si>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</si>
  <si>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</si>
  <si>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</si>
  <si>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</si>
  <si>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</si>
  <si>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</si>
  <si>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</si>
  <si>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</si>
  <si>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</si>
  <si>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</si>
  <si>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</si>
  <si>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</si>
  <si>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</si>
  <si>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</si>
  <si>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</si>
  <si>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</si>
  <si>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</si>
  <si>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</si>
  <si>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</si>
  <si>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</si>
  <si>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</si>
  <si>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</si>
  <si>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</si>
  <si>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</si>
  <si>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</si>
  <si>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</si>
  <si>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</si>
  <si>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</si>
  <si>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</si>
  <si>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</si>
  <si>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</si>
  <si>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</si>
  <si>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</si>
  <si>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</si>
  <si>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</si>
  <si>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</si>
  <si>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</si>
  <si>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</si>
  <si>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</si>
  <si>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</si>
  <si>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</si>
  <si>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</si>
  <si>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</si>
  <si>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</si>
  <si>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</si>
  <si>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</si>
  <si>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</si>
  <si>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</si>
  <si>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</si>
  <si>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</si>
  <si>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</si>
  <si>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</si>
  <si>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</si>
  <si>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</si>
  <si>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</si>
  <si>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</si>
  <si>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</si>
  <si>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</si>
  <si>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</si>
  <si>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</si>
  <si>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</si>
  <si>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</si>
  <si>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</si>
  <si>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</si>
  <si>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</si>
  <si>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</si>
  <si>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</si>
  <si>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</si>
  <si>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</si>
  <si>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</si>
  <si>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</si>
  <si>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</si>
  <si>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</si>
  <si>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</si>
  <si>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</si>
  <si>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</si>
  <si>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</si>
  <si>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</si>
  <si>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</si>
  <si>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</si>
  <si>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</si>
  <si>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</si>
  <si>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</si>
  <si>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</si>
  <si>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</si>
  <si>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</si>
  <si>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</si>
  <si>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</si>
  <si>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</si>
  <si>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</si>
  <si>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</si>
  <si>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</si>
  <si>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</si>
  <si>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</si>
  <si>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</si>
  <si>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</si>
  <si>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</si>
  <si>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</si>
  <si>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</si>
  <si>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</si>
  <si>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</si>
  <si>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</si>
  <si>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</si>
  <si>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</si>
  <si>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</si>
  <si>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</si>
  <si>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</si>
  <si>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</si>
  <si>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</si>
  <si>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</si>
  <si>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</si>
  <si>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</si>
  <si>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</si>
  <si>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</si>
  <si>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</si>
  <si>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</si>
  <si>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</si>
  <si>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</si>
  <si>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</si>
  <si>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</si>
  <si>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</si>
  <si>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</si>
  <si>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</si>
  <si>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</si>
  <si>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</si>
  <si>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</si>
  <si>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</si>
  <si>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</si>
  <si>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</si>
  <si>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</si>
  <si>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</si>
  <si>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</si>
  <si>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</si>
  <si>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</si>
  <si>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</si>
  <si>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</si>
  <si>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</si>
  <si>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</si>
  <si>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</si>
  <si>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</si>
  <si>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</si>
  <si>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</si>
  <si>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</si>
  <si>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</si>
  <si>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</si>
  <si>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</si>
  <si>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</si>
  <si>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</si>
  <si>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</si>
  <si>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</si>
  <si>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</si>
  <si>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</si>
  <si>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</si>
  <si>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</si>
  <si>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</si>
  <si>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</si>
  <si>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</si>
  <si>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</si>
  <si>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</si>
  <si>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</si>
  <si>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</si>
  <si>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</si>
  <si>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</si>
  <si>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</si>
  <si>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</si>
  <si>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</si>
  <si>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</si>
  <si>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</si>
  <si>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</si>
  <si>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</si>
  <si>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</si>
  <si>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</si>
  <si>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</si>
  <si>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</si>
  <si>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</si>
  <si>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</si>
  <si>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</si>
  <si>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</si>
  <si>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</si>
  <si>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</si>
  <si>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</si>
  <si>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</si>
  <si>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</si>
  <si>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</si>
  <si>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</si>
  <si>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</si>
  <si>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</si>
  <si>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</si>
  <si>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</si>
  <si>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</si>
  <si>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</si>
  <si>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</si>
  <si>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</si>
  <si>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</si>
  <si>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</si>
  <si>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</si>
  <si>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</si>
  <si>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</si>
  <si>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</si>
  <si>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</si>
  <si>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</si>
  <si>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</si>
  <si>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</si>
  <si>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</si>
  <si>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</si>
  <si>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</si>
  <si>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</si>
  <si>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</si>
  <si>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</si>
  <si>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</si>
  <si>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</si>
  <si>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</si>
  <si>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</si>
  <si>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</si>
  <si>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</si>
  <si>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</si>
  <si>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</si>
  <si>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</si>
  <si>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</si>
  <si>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</si>
  <si>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</si>
  <si>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</si>
  <si>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</si>
  <si>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</si>
  <si>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</si>
  <si>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</si>
  <si>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</si>
  <si>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</si>
  <si>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</si>
  <si>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</si>
  <si>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</si>
  <si>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</si>
  <si>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</si>
  <si>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</si>
  <si>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</si>
  <si>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</si>
  <si>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</si>
  <si>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</si>
  <si>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</si>
  <si>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</si>
  <si>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</si>
  <si>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</si>
  <si>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</si>
  <si>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</si>
  <si>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</si>
  <si>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</si>
  <si>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</si>
  <si>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</si>
  <si>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</si>
  <si>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</si>
  <si>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</si>
  <si>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</si>
  <si>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</si>
  <si>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</si>
  <si>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</si>
  <si>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</si>
  <si>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</si>
  <si>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</si>
  <si>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</si>
  <si>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</si>
  <si>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</si>
  <si>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</si>
  <si>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</si>
  <si>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</si>
  <si>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</si>
  <si>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</si>
  <si>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</si>
  <si>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</si>
  <si>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</si>
  <si>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</si>
  <si>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</si>
  <si>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</si>
  <si>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</si>
  <si>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</si>
  <si>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</si>
  <si>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</si>
  <si>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</si>
  <si>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</si>
  <si>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</si>
  <si>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</si>
  <si>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</si>
  <si>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</si>
  <si>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</si>
  <si>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</si>
  <si>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</si>
  <si>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</si>
  <si>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</si>
  <si>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</si>
  <si>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</si>
  <si>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</si>
  <si>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</si>
  <si>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</si>
  <si>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</si>
  <si>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</si>
  <si>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</si>
  <si>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</si>
  <si>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</si>
  <si>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</si>
  <si>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</si>
  <si>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</si>
  <si>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</si>
  <si>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</si>
  <si>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</si>
  <si>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</si>
  <si>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</si>
  <si>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</si>
  <si>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</si>
  <si>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</si>
  <si>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</si>
  <si>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</si>
  <si>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</si>
  <si>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</si>
  <si>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</si>
  <si>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</si>
  <si>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</si>
  <si>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</si>
  <si>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</si>
  <si>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</si>
  <si>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</si>
  <si>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</si>
  <si>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</si>
  <si>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</si>
  <si>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</si>
  <si>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</si>
  <si>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</si>
  <si>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</si>
  <si>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</si>
  <si>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</si>
  <si>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</si>
  <si>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</si>
  <si>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</si>
  <si>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</si>
  <si>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</si>
  <si>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</si>
  <si>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</si>
  <si>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</si>
  <si>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</si>
  <si>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</si>
  <si>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</si>
  <si>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</si>
  <si>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</si>
  <si>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</si>
  <si>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</si>
  <si>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</si>
  <si>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</si>
  <si>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</si>
  <si>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</si>
  <si>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</si>
  <si>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</si>
  <si>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</si>
  <si>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</si>
  <si>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</si>
  <si>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</si>
  <si>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</si>
  <si>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</si>
  <si>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</si>
  <si>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</si>
  <si>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</si>
  <si>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</si>
  <si>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</si>
  <si>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</si>
  <si>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</si>
  <si>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</si>
  <si>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</si>
  <si>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</si>
  <si>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</si>
  <si>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</si>
  <si>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</si>
  <si>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</si>
  <si>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</si>
  <si>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</si>
  <si>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</si>
  <si>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</si>
  <si>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</si>
  <si>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</si>
  <si>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</si>
  <si>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</si>
  <si>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</si>
  <si>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</si>
  <si>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</si>
  <si>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</si>
  <si>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</si>
  <si>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</si>
  <si>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</si>
  <si>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</si>
  <si>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</si>
  <si>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</si>
  <si>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</si>
  <si>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</si>
  <si>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</si>
  <si>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</si>
  <si>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</si>
  <si>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</si>
  <si>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</si>
  <si>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</si>
  <si>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</si>
  <si>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</si>
  <si>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</si>
  <si>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</si>
  <si>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</si>
  <si>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</si>
  <si>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</si>
  <si>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</si>
  <si>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</si>
  <si>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</si>
  <si>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</si>
  <si>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</si>
  <si>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</si>
  <si>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</si>
  <si>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</si>
  <si>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</si>
  <si>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</si>
  <si>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</si>
  <si>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</si>
  <si>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</si>
  <si>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</si>
  <si>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</si>
  <si>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</si>
  <si>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</si>
  <si>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</si>
  <si>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</si>
  <si>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</si>
  <si>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</si>
  <si>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</si>
  <si>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</si>
  <si>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</si>
  <si>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</si>
  <si>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</si>
  <si>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</si>
  <si>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</si>
  <si>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</si>
  <si>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</si>
  <si>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</si>
  <si>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</si>
  <si>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</si>
  <si>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</si>
  <si>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</si>
  <si>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</si>
  <si>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</si>
  <si>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</si>
  <si>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</si>
  <si>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</si>
  <si>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</si>
  <si>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</si>
  <si>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</si>
  <si>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</si>
  <si>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</si>
  <si>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</si>
  <si>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</si>
  <si>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</si>
  <si>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</si>
  <si>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</si>
  <si>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</si>
  <si>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</si>
  <si>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</si>
  <si>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</si>
  <si>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</si>
  <si>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</si>
  <si>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</si>
  <si>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</si>
  <si>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</si>
  <si>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</si>
  <si>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</si>
  <si>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</si>
  <si>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</si>
  <si>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</si>
  <si>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</si>
  <si>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</si>
  <si>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</si>
  <si>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</si>
  <si>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</si>
  <si>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</si>
  <si>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</si>
  <si>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</si>
  <si>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</si>
  <si>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</si>
  <si>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</si>
  <si>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</si>
  <si>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</si>
  <si>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</si>
  <si>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</si>
  <si>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</si>
  <si>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</si>
  <si>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</si>
  <si>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</si>
  <si>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</si>
  <si>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</si>
  <si>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</si>
  <si>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</si>
  <si>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</si>
  <si>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</si>
  <si>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</si>
  <si>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</si>
  <si>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</si>
  <si>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</si>
  <si>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</si>
  <si>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</si>
  <si>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</si>
  <si>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</si>
  <si>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</si>
  <si>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</si>
  <si>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</si>
  <si>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</si>
  <si>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</si>
  <si>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</si>
  <si>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</si>
  <si>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</si>
  <si>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</si>
  <si>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</si>
  <si>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</si>
  <si>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</si>
  <si>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</si>
  <si>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</si>
  <si>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</si>
  <si>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</si>
  <si>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</si>
  <si>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</si>
  <si>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</si>
  <si>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</si>
  <si>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</si>
  <si>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</si>
  <si>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</si>
  <si>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</si>
  <si>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</si>
  <si>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</si>
  <si>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</si>
  <si>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</si>
  <si>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</si>
  <si>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</si>
  <si>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</si>
  <si>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</si>
  <si>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</si>
  <si>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</si>
  <si>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</si>
  <si>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</si>
  <si>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</si>
  <si>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</si>
  <si>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</si>
  <si>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</si>
  <si>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</si>
  <si>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</si>
  <si>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</si>
  <si>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</si>
  <si>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</si>
  <si>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</si>
  <si>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</si>
  <si>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</si>
  <si>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</si>
  <si>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</si>
  <si>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</si>
  <si>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</si>
  <si>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</si>
  <si>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</si>
  <si>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</si>
  <si>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</si>
  <si>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</si>
  <si>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</si>
  <si>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</si>
  <si>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</si>
  <si>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</si>
  <si>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</si>
  <si>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</si>
  <si>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</si>
  <si>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</si>
  <si>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</si>
  <si>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</si>
  <si>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</si>
  <si>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</si>
  <si>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</si>
  <si>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</si>
  <si>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</si>
  <si>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</si>
  <si>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</si>
  <si>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</si>
  <si>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</si>
  <si>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</si>
  <si>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</si>
  <si>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</si>
  <si>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</si>
  <si>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</si>
  <si>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</si>
  <si>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</si>
  <si>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</si>
  <si>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</si>
  <si>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</si>
  <si>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</si>
  <si>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</si>
  <si>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</si>
  <si>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</si>
  <si>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</si>
  <si>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</si>
  <si>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</si>
  <si>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</si>
  <si>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</si>
  <si>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</si>
  <si>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</si>
  <si>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</si>
  <si>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</si>
  <si>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</si>
  <si>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</si>
  <si>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</si>
  <si>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</si>
  <si>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</si>
  <si>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</si>
  <si>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</si>
  <si>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</si>
  <si>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</si>
  <si>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</si>
  <si>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</si>
  <si>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</si>
  <si>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</si>
  <si>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</si>
  <si>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</si>
  <si>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</si>
  <si>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</si>
  <si>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</si>
  <si>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</si>
  <si>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</si>
  <si>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</si>
  <si>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</si>
  <si>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</si>
  <si>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</si>
  <si>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</si>
  <si>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</si>
  <si>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</si>
  <si>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</si>
  <si>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</si>
  <si>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</si>
  <si>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</si>
  <si>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</si>
  <si>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</si>
  <si>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</si>
  <si>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</si>
  <si>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</si>
  <si>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</si>
  <si>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</si>
  <si>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</si>
  <si>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</si>
  <si>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</si>
  <si>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</si>
  <si>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</si>
  <si>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</si>
  <si>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</si>
  <si>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</si>
  <si>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</si>
  <si>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</si>
  <si>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</si>
  <si>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</si>
  <si>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</si>
  <si>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</si>
  <si>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</si>
  <si>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</si>
  <si>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</si>
  <si>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</si>
  <si>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</si>
  <si>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</si>
  <si>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</si>
  <si>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</si>
  <si>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</si>
  <si>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</si>
  <si>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</si>
  <si>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</si>
  <si>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</si>
  <si>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</si>
  <si>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</si>
  <si>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</si>
  <si>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</si>
  <si>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</si>
  <si>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</si>
  <si>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</si>
  <si>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</si>
  <si>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</si>
  <si>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</si>
  <si>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</si>
  <si>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</si>
  <si>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</si>
  <si>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</si>
  <si>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</si>
  <si>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</si>
  <si>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</si>
  <si>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</si>
  <si>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</si>
  <si>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</si>
  <si>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</si>
  <si>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</si>
  <si>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</si>
  <si>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</si>
  <si>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</si>
  <si>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</si>
  <si>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</si>
  <si>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</si>
  <si>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</si>
  <si>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</si>
  <si>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</si>
  <si>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</si>
  <si>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</si>
  <si>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</si>
  <si>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</si>
  <si>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</si>
  <si>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</si>
  <si>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</si>
  <si>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</si>
  <si>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</si>
  <si>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</si>
  <si>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</si>
  <si>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</si>
  <si>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</si>
  <si>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</si>
  <si>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</si>
  <si>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</si>
  <si>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</si>
  <si>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</si>
  <si>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</si>
  <si>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</si>
  <si>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</si>
  <si>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</si>
  <si>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</si>
  <si>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</si>
  <si>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</si>
  <si>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</si>
  <si>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</si>
  <si>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</si>
  <si>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</si>
  <si>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</si>
  <si>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</si>
  <si>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</si>
  <si>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</si>
  <si>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</si>
  <si>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</si>
  <si>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</si>
  <si>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</si>
  <si>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</si>
  <si>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</si>
  <si>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</si>
  <si>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</si>
  <si>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</si>
  <si>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</si>
  <si>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</si>
  <si>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</si>
  <si>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</si>
  <si>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</si>
  <si>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</si>
  <si>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</si>
  <si>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</si>
  <si>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</si>
  <si>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</si>
  <si>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</si>
  <si>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</si>
  <si>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</si>
  <si>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</si>
  <si>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</si>
  <si>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</si>
  <si>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</si>
  <si>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</si>
  <si>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</si>
  <si>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</si>
  <si>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</si>
  <si>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</si>
  <si>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</si>
  <si>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</si>
  <si>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</si>
  <si>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</si>
  <si>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</si>
  <si>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</si>
  <si>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</si>
  <si>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</si>
  <si>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</si>
  <si>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</si>
  <si>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</si>
  <si>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</si>
  <si>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</si>
  <si>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</si>
  <si>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</si>
  <si>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</si>
  <si>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</si>
  <si>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</si>
  <si>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</si>
  <si>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</si>
  <si>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</si>
  <si>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</si>
  <si>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</si>
  <si>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</si>
  <si>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</si>
  <si>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</si>
  <si>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</si>
  <si>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</si>
  <si>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</si>
  <si>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</si>
  <si>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</si>
  <si>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</si>
  <si>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</si>
  <si>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</si>
  <si>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</si>
  <si>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</si>
  <si>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</si>
  <si>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</si>
  <si>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</si>
  <si>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</si>
  <si>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</si>
  <si>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</si>
  <si>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</si>
  <si>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</si>
  <si>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</si>
  <si>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</si>
  <si>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</si>
  <si>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</si>
  <si>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</si>
  <si>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</si>
  <si>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</si>
  <si>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</si>
  <si>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</si>
  <si>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</si>
  <si>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</si>
  <si>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</si>
  <si>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</si>
  <si>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</si>
  <si>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</si>
  <si>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</si>
  <si>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</si>
  <si>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</si>
  <si>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</si>
  <si>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</si>
  <si>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</si>
  <si>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</si>
  <si>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</si>
  <si>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</si>
  <si>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</si>
  <si>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</si>
  <si>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</si>
  <si>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</si>
  <si>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</si>
  <si>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</si>
  <si>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</si>
  <si>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</si>
  <si>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</si>
  <si>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</si>
  <si>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</si>
  <si>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</si>
  <si>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</si>
  <si>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</si>
  <si>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</si>
  <si>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</si>
  <si>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</si>
  <si>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</si>
  <si>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</si>
  <si>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</si>
  <si>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</si>
  <si>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</si>
  <si>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</si>
  <si>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</si>
  <si>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</si>
  <si>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</si>
  <si>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</si>
  <si>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</si>
  <si>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</si>
  <si>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</si>
  <si>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</si>
  <si>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</si>
  <si>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</si>
  <si>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</si>
  <si>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</si>
  <si>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</si>
  <si>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</si>
  <si>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</si>
  <si>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</si>
  <si>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</si>
  <si>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</si>
  <si>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</si>
  <si>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</si>
  <si>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</si>
  <si>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</si>
  <si>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</si>
  <si>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</si>
  <si>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</si>
  <si>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</si>
  <si>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</si>
  <si>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</si>
  <si>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</si>
  <si>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</si>
  <si>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</si>
  <si>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</si>
  <si>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</si>
  <si>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</si>
  <si>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</si>
  <si>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</si>
  <si>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</si>
  <si>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</si>
  <si>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</si>
  <si>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</si>
  <si>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</si>
  <si>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</si>
  <si>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</si>
  <si>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</si>
  <si>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</si>
  <si>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</si>
  <si>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</si>
  <si>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</si>
  <si>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</si>
  <si>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</si>
  <si>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</si>
  <si>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</si>
  <si>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</si>
  <si>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</si>
  <si>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</si>
  <si>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</si>
  <si>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</si>
  <si>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</si>
  <si>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</si>
  <si>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</si>
  <si>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</si>
  <si>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</si>
  <si>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</si>
  <si>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</si>
  <si>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</si>
  <si>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</si>
  <si>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</si>
  <si>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</si>
  <si>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</si>
  <si>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</si>
  <si>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</si>
  <si>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</si>
  <si>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</si>
  <si>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</si>
  <si>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</si>
  <si>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</si>
  <si>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</si>
  <si>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</si>
  <si>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</si>
  <si>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</si>
  <si>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</si>
  <si>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</si>
  <si>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</si>
  <si>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</si>
  <si>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</si>
  <si>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</si>
  <si>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</si>
  <si>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</si>
  <si>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</si>
  <si>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</si>
  <si>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</si>
  <si>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</si>
  <si>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</si>
  <si>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</si>
  <si>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</si>
  <si>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</si>
  <si>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</si>
  <si>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</si>
  <si>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</si>
  <si>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</si>
  <si>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</si>
  <si>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</si>
  <si>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</si>
  <si>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</si>
  <si>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</si>
  <si>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</si>
  <si>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</si>
  <si>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</si>
  <si>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</si>
  <si>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</si>
  <si>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</si>
  <si>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</si>
  <si>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</si>
  <si>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</si>
  <si>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</si>
  <si>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</si>
  <si>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</si>
  <si>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</si>
  <si>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</si>
  <si>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</si>
  <si>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</si>
  <si>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</si>
  <si>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</si>
  <si>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</si>
  <si>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</si>
  <si>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</si>
  <si>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</si>
  <si>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</si>
  <si>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</si>
  <si>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</si>
  <si>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</si>
  <si>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</si>
  <si>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</si>
  <si>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</si>
  <si>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</si>
  <si>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</si>
  <si>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</si>
  <si>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</si>
  <si>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</si>
  <si>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</si>
  <si>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</si>
  <si>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</si>
  <si>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</si>
  <si>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</si>
  <si>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</si>
  <si>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</si>
  <si>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</si>
  <si>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</si>
  <si>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</si>
  <si>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</si>
  <si>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</si>
  <si>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</si>
  <si>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</si>
  <si>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</si>
  <si>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</si>
  <si>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</si>
  <si>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</si>
  <si>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</si>
  <si>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</si>
  <si>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</si>
  <si>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</si>
  <si>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</si>
  <si>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</si>
  <si>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</si>
  <si>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</si>
  <si>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</si>
  <si>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</si>
  <si>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</si>
  <si>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</si>
  <si>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</si>
  <si>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</si>
  <si>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</si>
  <si>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</si>
  <si>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</si>
  <si>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</si>
  <si>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</si>
  <si>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</si>
  <si>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</si>
  <si>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</si>
  <si>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</si>
  <si>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</si>
  <si>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</si>
  <si>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</si>
  <si>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</si>
  <si>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</si>
  <si>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</si>
  <si>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</si>
  <si>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</si>
  <si>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</si>
  <si>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</si>
  <si>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</si>
  <si>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</si>
  <si>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</si>
  <si>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</si>
  <si>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</si>
  <si>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</si>
  <si>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</si>
  <si>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</si>
  <si>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</si>
  <si>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</si>
  <si>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</si>
  <si>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</si>
  <si>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</si>
  <si>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</si>
  <si>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</si>
  <si>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</si>
  <si>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</si>
  <si>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</si>
  <si>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</si>
  <si>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</si>
  <si>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</si>
  <si>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</si>
  <si>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</si>
  <si>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</si>
  <si>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</si>
  <si>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</si>
  <si>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</si>
  <si>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</si>
  <si>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</si>
  <si>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</si>
  <si>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</si>
  <si>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</si>
  <si>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</si>
  <si>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</si>
  <si>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</si>
  <si>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</si>
  <si>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</si>
  <si>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</si>
  <si>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</si>
  <si>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</si>
  <si>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</si>
  <si>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</si>
  <si>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</si>
  <si>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</si>
  <si>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</si>
  <si>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</si>
  <si>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</si>
  <si>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</si>
  <si>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</si>
  <si>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</si>
  <si>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</si>
  <si>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</si>
  <si>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</si>
  <si>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</si>
  <si>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</si>
  <si>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</si>
  <si>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</si>
  <si>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</si>
  <si>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</si>
  <si>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</si>
  <si>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</si>
  <si>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</si>
  <si>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</si>
  <si>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</si>
  <si>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</si>
  <si>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</si>
  <si>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</si>
  <si>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</si>
  <si>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</si>
  <si>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</si>
  <si>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</si>
  <si>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</si>
  <si>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</si>
  <si>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</si>
  <si>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</si>
  <si>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</si>
  <si>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</si>
  <si>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</si>
  <si>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</si>
  <si>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</si>
  <si>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</si>
  <si>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</si>
  <si>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</si>
  <si>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</si>
  <si>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</si>
  <si>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</si>
  <si>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</si>
  <si>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</si>
  <si>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</si>
  <si>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</si>
  <si>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</si>
  <si>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</si>
  <si>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</si>
  <si>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</si>
  <si>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</si>
  <si>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</si>
  <si>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</si>
  <si>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</si>
  <si>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</si>
  <si>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</si>
  <si>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</si>
  <si>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</si>
  <si>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</si>
  <si>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</si>
  <si>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</si>
  <si>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</si>
  <si>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</si>
  <si>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</si>
  <si>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</si>
  <si>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</si>
  <si>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</si>
  <si>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</si>
  <si>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</si>
  <si>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</si>
  <si>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</si>
  <si>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</si>
  <si>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</si>
  <si>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</si>
  <si>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</si>
  <si>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</si>
  <si>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</si>
  <si>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</si>
  <si>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</si>
  <si>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</si>
  <si>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</si>
  <si>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</si>
  <si>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</si>
  <si>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</si>
  <si>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</si>
  <si>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</si>
  <si>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</si>
  <si>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</si>
  <si>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</si>
  <si>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</si>
  <si>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</si>
  <si>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</si>
  <si>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</si>
  <si>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</si>
  <si>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</si>
  <si>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</si>
  <si>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</si>
  <si>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</si>
  <si>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</si>
  <si>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</si>
  <si>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</si>
  <si>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</si>
  <si>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</si>
  <si>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</si>
  <si>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</si>
  <si>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</si>
  <si>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</si>
  <si>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</si>
  <si>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</si>
  <si>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</si>
  <si>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</si>
  <si>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</si>
  <si>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</si>
  <si>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</si>
  <si>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</si>
  <si>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</si>
  <si>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</si>
  <si>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</si>
  <si>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</si>
  <si>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</si>
  <si>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</si>
  <si>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</si>
  <si>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</si>
  <si>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</si>
  <si>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</si>
  <si>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</si>
  <si>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</si>
  <si>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</si>
  <si>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</si>
  <si>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</si>
  <si>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</si>
  <si>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</si>
  <si>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</si>
  <si>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</si>
  <si>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</si>
  <si>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</si>
  <si>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</si>
  <si>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</si>
  <si>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</si>
  <si>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</si>
  <si>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</si>
  <si>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</si>
  <si>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</si>
  <si>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</si>
  <si>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</si>
  <si>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</si>
  <si>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</si>
  <si>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</si>
  <si>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</si>
  <si>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</si>
  <si>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</si>
  <si>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</si>
  <si>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</si>
  <si>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</si>
  <si>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</si>
  <si>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</si>
  <si>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</si>
  <si>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</si>
  <si>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</si>
  <si>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</si>
  <si>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</si>
  <si>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</si>
  <si>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</si>
  <si>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</si>
  <si>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</si>
  <si>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</si>
  <si>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</si>
  <si>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</si>
  <si>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</si>
  <si>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</si>
  <si>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</si>
  <si>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</si>
  <si>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</si>
  <si>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</si>
  <si>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</si>
  <si>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</si>
  <si>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</si>
  <si>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</si>
  <si>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</si>
  <si>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</si>
  <si>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</si>
  <si>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</si>
  <si>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</si>
  <si>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</si>
  <si>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</si>
  <si>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</si>
  <si>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</si>
  <si>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</si>
  <si>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</si>
  <si>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</si>
  <si>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</si>
  <si>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</si>
  <si>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</si>
  <si>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</si>
  <si>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</si>
  <si>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</si>
  <si>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</si>
  <si>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</si>
  <si>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</si>
  <si>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</si>
  <si>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</si>
  <si>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</si>
  <si>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</si>
  <si>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</si>
  <si>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</si>
  <si>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</si>
  <si>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</si>
  <si>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</si>
  <si>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</si>
  <si>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</si>
  <si>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</si>
  <si>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</si>
  <si>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</si>
  <si>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</si>
  <si>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</si>
  <si>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</si>
  <si>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</si>
  <si>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</si>
  <si>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</si>
  <si>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</si>
  <si>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</si>
  <si>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</si>
  <si>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</si>
  <si>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</si>
  <si>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</si>
  <si>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</si>
  <si>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</si>
  <si>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</si>
  <si>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</si>
  <si>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</si>
  <si>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</si>
  <si>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</si>
  <si>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</si>
  <si>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</si>
  <si>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</si>
  <si>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</si>
  <si>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</si>
  <si>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</si>
  <si>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</si>
  <si>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</si>
  <si>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</si>
  <si>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</si>
  <si>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</si>
  <si>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</si>
  <si>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</si>
  <si>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</si>
  <si>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</si>
  <si>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</si>
  <si>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</si>
  <si>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</si>
  <si>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</si>
  <si>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</si>
  <si>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</si>
  <si>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</si>
  <si>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</si>
  <si>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</si>
  <si>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</si>
  <si>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</si>
  <si>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</si>
  <si>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</si>
  <si>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</si>
  <si>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</si>
  <si>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</si>
  <si>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</si>
  <si>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</si>
  <si>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</si>
  <si>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</si>
  <si>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</si>
  <si>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</si>
  <si>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</si>
  <si>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</si>
  <si>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</si>
  <si>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</si>
  <si>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</si>
  <si>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</si>
  <si>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</si>
  <si>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</si>
  <si>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</si>
  <si>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</si>
  <si>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</si>
  <si>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</si>
  <si>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</si>
  <si>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</si>
  <si>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</si>
  <si>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</si>
  <si>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</si>
  <si>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</si>
  <si>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</si>
  <si>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</si>
  <si>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</si>
  <si>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</si>
  <si>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</si>
  <si>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</si>
  <si>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</si>
  <si>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</si>
  <si>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</si>
  <si>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</si>
  <si>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</si>
  <si>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</si>
  <si>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</si>
  <si>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</si>
  <si>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</si>
  <si>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</si>
  <si>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</si>
  <si>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</si>
  <si>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</si>
  <si>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</si>
  <si>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</si>
  <si>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</si>
  <si>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</si>
  <si>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</si>
  <si>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</si>
  <si>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</si>
  <si>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</si>
  <si>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</si>
  <si>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</si>
  <si>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</si>
  <si>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</si>
  <si>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</si>
  <si>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</si>
  <si>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</si>
  <si>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</si>
  <si>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</si>
  <si>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</si>
  <si>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</si>
  <si>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</si>
  <si>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</si>
  <si>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</si>
  <si>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</si>
  <si>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</si>
  <si>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</si>
  <si>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</si>
  <si>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</si>
  <si>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</si>
  <si>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</si>
  <si>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</si>
  <si>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</si>
  <si>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</si>
  <si>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</si>
  <si>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</si>
  <si>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</si>
  <si>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</si>
  <si>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</si>
  <si>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</si>
  <si>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</si>
  <si>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</si>
  <si>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</si>
  <si>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</si>
  <si>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</si>
  <si>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</si>
  <si>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</si>
  <si>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</si>
  <si>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</si>
  <si>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</si>
  <si>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</si>
  <si>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</si>
  <si>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</si>
  <si>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</si>
  <si>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</si>
  <si>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</si>
  <si>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</si>
  <si>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</si>
  <si>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</si>
  <si>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</si>
  <si>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</si>
  <si>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</si>
  <si>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</si>
  <si>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</si>
  <si>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</si>
  <si>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</si>
  <si>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</si>
  <si>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</si>
  <si>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</si>
  <si>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</si>
  <si>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</si>
  <si>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</si>
  <si>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</si>
  <si>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</si>
  <si>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</si>
  <si>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</si>
  <si>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</si>
  <si>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</si>
  <si>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</si>
  <si>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</si>
  <si>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</si>
  <si>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</si>
  <si>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</si>
  <si>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</si>
  <si>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</si>
  <si>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</si>
  <si>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</si>
  <si>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</si>
  <si>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</si>
  <si>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</si>
  <si>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</si>
  <si>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</si>
  <si>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</si>
  <si>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</si>
  <si>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</si>
  <si>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</si>
  <si>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</si>
  <si>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</si>
  <si>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</si>
  <si>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</si>
  <si>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</si>
  <si>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</si>
  <si>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</si>
  <si>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</si>
  <si>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</si>
  <si>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</si>
  <si>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</si>
  <si>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</si>
  <si>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</si>
  <si>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</si>
  <si>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</si>
  <si>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</si>
  <si>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</si>
  <si>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</si>
  <si>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</si>
  <si>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</si>
  <si>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</si>
  <si>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</si>
  <si>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</si>
  <si>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</si>
  <si>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</si>
  <si>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</si>
  <si>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</si>
  <si>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</si>
  <si>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</si>
  <si>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</si>
  <si>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</si>
  <si>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</si>
  <si>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</si>
  <si>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</si>
  <si>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</si>
  <si>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</si>
  <si>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</si>
  <si>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</si>
  <si>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</si>
  <si>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</si>
  <si>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</si>
  <si>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</si>
  <si>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</si>
  <si>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</si>
  <si>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</si>
  <si>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</si>
  <si>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</si>
  <si>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</si>
  <si>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</si>
  <si>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</si>
  <si>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</si>
  <si>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</si>
  <si>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</si>
  <si>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</si>
  <si>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</si>
  <si>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</si>
  <si>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</si>
  <si>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</si>
  <si>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</si>
  <si>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</si>
  <si>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</si>
  <si>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</si>
  <si>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</si>
  <si>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</si>
  <si>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</si>
  <si>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</si>
  <si>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</si>
  <si>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</si>
  <si>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</si>
  <si>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</si>
  <si>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</si>
  <si>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</si>
  <si>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</si>
  <si>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</si>
  <si>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</si>
  <si>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</si>
  <si>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</si>
  <si>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</si>
  <si>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</si>
  <si>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</si>
  <si>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</si>
  <si>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</si>
  <si>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</si>
  <si>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</si>
  <si>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</si>
  <si>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</si>
  <si>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</si>
  <si>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</si>
  <si>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</si>
  <si>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</si>
  <si>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</si>
  <si>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</si>
  <si>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</si>
  <si>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</si>
  <si>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</si>
  <si>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</si>
  <si>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</si>
  <si>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</si>
  <si>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</si>
  <si>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</si>
  <si>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</si>
  <si>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</si>
  <si>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</si>
  <si>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</si>
  <si>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</si>
  <si>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</si>
  <si>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</si>
  <si>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</si>
  <si>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</si>
  <si>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</si>
  <si>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</si>
  <si>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</si>
  <si>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</si>
  <si>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</si>
  <si>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</si>
  <si>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</si>
  <si>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</si>
  <si>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</si>
  <si>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</si>
  <si>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</si>
  <si>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</si>
  <si>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</si>
  <si>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</si>
  <si>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</si>
  <si>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</si>
  <si>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</si>
  <si>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</si>
  <si>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</si>
  <si>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</si>
  <si>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</si>
  <si>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</si>
  <si>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</si>
  <si>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</si>
  <si>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</si>
  <si>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</si>
  <si>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</si>
  <si>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</si>
  <si>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</si>
  <si>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</si>
  <si>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</si>
  <si>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</si>
  <si>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</si>
  <si>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</si>
  <si>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</si>
  <si>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</si>
  <si>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</si>
  <si>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</si>
  <si>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</si>
  <si>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</si>
  <si>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</si>
  <si>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</si>
  <si>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</si>
  <si>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</si>
  <si>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</si>
  <si>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</si>
  <si>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</si>
  <si>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</si>
  <si>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</si>
  <si>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</si>
  <si>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</si>
  <si>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</si>
  <si>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</si>
  <si>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</si>
  <si>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</si>
  <si>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</si>
  <si>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</si>
  <si>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</si>
  <si>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</si>
  <si>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</si>
  <si>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</si>
  <si>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</si>
  <si>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</si>
  <si>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</si>
  <si>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</si>
  <si>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</si>
  <si>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</si>
  <si>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</si>
  <si>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</si>
  <si>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</si>
  <si>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</si>
  <si>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</si>
  <si>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</si>
  <si>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</si>
  <si>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</si>
  <si>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</si>
  <si>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</si>
  <si>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</si>
  <si>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</si>
  <si>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</si>
  <si>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</si>
  <si>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</si>
  <si>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</si>
  <si>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</si>
  <si>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</si>
  <si>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</si>
  <si>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</si>
  <si>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</si>
  <si>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</si>
  <si>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</si>
  <si>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</si>
  <si>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</si>
  <si>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</si>
  <si>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</si>
  <si>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</si>
  <si>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</si>
  <si>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</si>
  <si>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</si>
  <si>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</si>
  <si>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</si>
  <si>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</si>
  <si>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</si>
  <si>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</si>
  <si>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</si>
  <si>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</si>
  <si>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</si>
  <si>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</si>
  <si>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</si>
  <si>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</si>
  <si>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</si>
  <si>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</si>
  <si>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</si>
  <si>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</si>
  <si>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</si>
  <si>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</si>
  <si>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</si>
  <si>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</si>
  <si>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</si>
  <si>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</si>
  <si>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</si>
  <si>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</si>
  <si>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</si>
  <si>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</si>
  <si>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</si>
  <si>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</si>
  <si>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</si>
  <si>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</si>
  <si>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</si>
  <si>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</si>
  <si>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</si>
  <si>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</si>
  <si>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</si>
  <si>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</si>
  <si>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</si>
  <si>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</si>
  <si>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</si>
  <si>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</si>
  <si>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</si>
  <si>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</si>
  <si>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</si>
  <si>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</si>
  <si>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</si>
  <si>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</si>
  <si>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</si>
  <si>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</si>
  <si>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</si>
  <si>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</si>
  <si>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</si>
  <si>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</si>
  <si>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</si>
  <si>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</si>
  <si>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</si>
  <si>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</si>
  <si>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</si>
  <si>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</si>
  <si>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</si>
  <si>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</si>
  <si>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</si>
  <si>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</si>
  <si>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</si>
  <si>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</si>
  <si>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</si>
  <si>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</si>
  <si>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</si>
  <si>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</si>
  <si>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</si>
  <si>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</si>
  <si>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</si>
  <si>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</si>
  <si>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</si>
  <si>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</si>
  <si>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</si>
  <si>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</si>
  <si>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</si>
  <si>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</si>
  <si>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</si>
  <si>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</si>
  <si>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</si>
  <si>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</si>
  <si>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</si>
  <si>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</si>
  <si>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</si>
  <si>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</si>
  <si>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</si>
  <si>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</si>
  <si>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</si>
  <si>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</si>
  <si>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</si>
  <si>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</si>
  <si>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</si>
  <si>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</si>
  <si>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</si>
  <si>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</si>
  <si>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</si>
  <si>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</si>
  <si>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</si>
  <si>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</si>
  <si>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</si>
  <si>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</si>
  <si>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</si>
  <si>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</si>
  <si>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</si>
  <si>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</si>
  <si>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</si>
  <si>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</si>
  <si>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</si>
  <si>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</si>
  <si>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</si>
  <si>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</si>
  <si>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</si>
  <si>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</si>
  <si>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</si>
  <si>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</si>
  <si>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</si>
  <si>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</si>
  <si>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</si>
  <si>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</si>
  <si>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</si>
  <si>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</si>
  <si>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</si>
  <si>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</si>
  <si>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</si>
  <si>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</si>
  <si>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</si>
  <si>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</si>
  <si>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</si>
  <si>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</si>
  <si>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</si>
  <si>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</si>
  <si>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</si>
  <si>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</si>
  <si>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</si>
  <si>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</si>
  <si>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</si>
  <si>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</si>
  <si>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</si>
  <si>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</si>
  <si>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</si>
  <si>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</si>
  <si>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</si>
  <si>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</si>
  <si>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</si>
  <si>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</si>
  <si>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</si>
  <si>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</si>
  <si>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</si>
  <si>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</si>
  <si>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</si>
  <si>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</si>
  <si>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</si>
  <si>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</si>
  <si>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</si>
  <si>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</si>
  <si>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</si>
  <si>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</si>
  <si>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</si>
  <si>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</si>
  <si>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</si>
  <si>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</si>
  <si>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</si>
  <si>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</si>
  <si>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</si>
  <si>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</si>
  <si>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</si>
  <si>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</si>
  <si>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</si>
  <si>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</si>
  <si>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</si>
  <si>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</si>
  <si>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</si>
  <si>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</si>
  <si>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</si>
  <si>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</si>
  <si>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</si>
  <si>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</si>
  <si>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</si>
  <si>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</si>
  <si>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</si>
  <si>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</si>
  <si>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</si>
  <si>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</si>
  <si>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</si>
  <si>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</si>
  <si>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</si>
  <si>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</si>
  <si>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</si>
  <si>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</si>
  <si>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</si>
  <si>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</si>
  <si>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</si>
  <si>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</si>
  <si>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</si>
  <si>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</si>
  <si>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</si>
  <si>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</si>
  <si>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</si>
  <si>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</si>
  <si>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</si>
  <si>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</si>
  <si>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</si>
  <si>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</si>
  <si>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</si>
  <si>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</si>
  <si>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</si>
  <si>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</si>
  <si>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</si>
  <si>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</si>
  <si>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</si>
  <si>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</si>
  <si>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</si>
  <si>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</si>
  <si>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</si>
  <si>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</si>
  <si>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</si>
  <si>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</si>
  <si>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</si>
  <si>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</si>
  <si>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</si>
  <si>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</si>
  <si>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</si>
  <si>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</si>
  <si>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</si>
  <si>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</si>
  <si>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</si>
  <si>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</si>
  <si>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</si>
  <si>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</si>
  <si>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</si>
  <si>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</si>
  <si>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</si>
  <si>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</si>
  <si>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</si>
  <si>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</si>
  <si>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</si>
  <si>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</si>
  <si>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</si>
  <si>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</si>
  <si>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</si>
  <si>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</si>
  <si>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</si>
  <si>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</si>
  <si>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</si>
  <si>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</si>
  <si>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</si>
  <si>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</si>
  <si>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</si>
  <si>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</si>
  <si>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</si>
  <si>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</si>
  <si>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</si>
  <si>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</si>
  <si>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</si>
  <si>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</si>
  <si>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</si>
  <si>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</si>
  <si>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</si>
  <si>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</si>
  <si>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</si>
  <si>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</si>
  <si>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</si>
  <si>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</si>
  <si>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</si>
  <si>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</si>
  <si>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</si>
  <si>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</si>
  <si>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</si>
  <si>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</si>
  <si>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</si>
  <si>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</si>
  <si>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</si>
  <si>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</si>
  <si>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</si>
  <si>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</si>
  <si>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</si>
  <si>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</si>
  <si>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</si>
  <si>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</si>
  <si>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</si>
  <si>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</si>
  <si>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</si>
  <si>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</si>
  <si>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</si>
  <si>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</si>
  <si>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</si>
  <si>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</si>
  <si>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</si>
  <si>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</si>
  <si>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</si>
  <si>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</si>
  <si>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</si>
  <si>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</si>
  <si>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</si>
  <si>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</si>
  <si>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</si>
  <si>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</si>
  <si>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</si>
  <si>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</si>
  <si>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</si>
  <si>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</si>
  <si>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</si>
  <si>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</si>
  <si>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</si>
  <si>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</si>
  <si>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</si>
  <si>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</si>
  <si>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</si>
  <si>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</si>
  <si>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</si>
  <si>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</si>
  <si>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</si>
  <si>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</si>
  <si>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</si>
  <si>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</si>
  <si>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</si>
  <si>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</si>
  <si>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</si>
  <si>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</si>
  <si>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</si>
  <si>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</si>
  <si>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</si>
  <si>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</si>
  <si>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</si>
  <si>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</si>
  <si>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</si>
  <si>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</si>
  <si>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</si>
  <si>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</si>
  <si>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</si>
  <si>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</si>
  <si>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</si>
  <si>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</si>
  <si>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</si>
  <si>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</si>
  <si>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</si>
  <si>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</si>
  <si>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</si>
  <si>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</si>
  <si>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</si>
  <si>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</si>
  <si>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</si>
  <si>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</si>
  <si>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</si>
  <si>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</si>
  <si>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</si>
  <si>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</si>
  <si>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</si>
  <si>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</si>
  <si>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</si>
  <si>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</si>
  <si>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</si>
  <si>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</si>
  <si>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</si>
  <si>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</si>
  <si>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</si>
  <si>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</si>
  <si>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</si>
  <si>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</si>
  <si>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</si>
  <si>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</si>
  <si>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</si>
  <si>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</si>
  <si>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</si>
  <si>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</si>
  <si>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</si>
  <si>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</si>
  <si>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</si>
  <si>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</si>
  <si>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</si>
  <si>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</si>
  <si>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</si>
  <si>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</si>
  <si>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</si>
  <si>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</si>
  <si>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</si>
  <si>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</si>
  <si>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</si>
  <si>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</si>
  <si>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</si>
  <si>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</si>
  <si>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</si>
  <si>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</si>
  <si>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</si>
  <si>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</si>
  <si>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</si>
  <si>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</si>
  <si>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</si>
  <si>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</si>
  <si>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</si>
  <si>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</si>
  <si>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</si>
  <si>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</si>
  <si>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</si>
  <si>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</si>
  <si>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</si>
  <si>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</si>
  <si>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</si>
  <si>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</si>
  <si>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</si>
  <si>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</si>
  <si>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</si>
  <si>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</si>
  <si>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</si>
  <si>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</si>
  <si>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</si>
  <si>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</si>
  <si>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</si>
  <si>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</si>
  <si>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</si>
  <si>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</si>
  <si>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</si>
  <si>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</si>
  <si>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</si>
  <si>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</si>
  <si>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</si>
  <si>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</si>
  <si>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</si>
  <si>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</si>
  <si>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</si>
  <si>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</si>
  <si>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</si>
  <si>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</si>
  <si>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</si>
  <si>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</si>
  <si>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</si>
  <si>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</si>
  <si>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</si>
  <si>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</si>
  <si>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</si>
  <si>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</si>
  <si>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</si>
  <si>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</si>
  <si>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</si>
  <si>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</si>
  <si>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</si>
  <si>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</si>
  <si>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</si>
  <si>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</si>
  <si>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</si>
  <si>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</si>
  <si>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</si>
  <si>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</si>
  <si>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</si>
  <si>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</si>
  <si>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</si>
  <si>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</si>
  <si>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</si>
  <si>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</si>
  <si>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</si>
  <si>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</si>
  <si>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</si>
  <si>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</si>
  <si>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</si>
  <si>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</si>
  <si>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</si>
  <si>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</si>
  <si>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</si>
  <si>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</si>
  <si>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</si>
  <si>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</si>
  <si>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</si>
  <si>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</si>
  <si>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</si>
  <si>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</si>
  <si>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</si>
  <si>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</si>
  <si>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</si>
  <si>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</si>
  <si>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</si>
  <si>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</si>
  <si>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</si>
  <si>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</si>
  <si>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</si>
  <si>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</si>
  <si>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</si>
  <si>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</si>
  <si>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</si>
  <si>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</si>
  <si>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</si>
  <si>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</si>
  <si>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</si>
  <si>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</si>
  <si>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</si>
  <si>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</si>
  <si>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</si>
  <si>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</si>
  <si>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</si>
  <si>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</si>
  <si>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</si>
  <si>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</si>
  <si>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</si>
  <si>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</si>
  <si>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</si>
  <si>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</si>
  <si>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</si>
  <si>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</si>
  <si>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</si>
  <si>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</si>
  <si>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</si>
  <si>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</si>
  <si>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</si>
  <si>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</si>
  <si>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</si>
  <si>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</si>
  <si>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</si>
  <si>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</si>
  <si>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</si>
  <si>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</si>
  <si>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</si>
  <si>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</si>
  <si>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</si>
  <si>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</si>
  <si>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</si>
  <si>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</si>
  <si>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</si>
  <si>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</si>
  <si>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</si>
  <si>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</si>
  <si>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</si>
  <si>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</si>
  <si>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</si>
  <si>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</si>
  <si>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</si>
  <si>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</si>
  <si>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</si>
  <si>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</si>
  <si>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</si>
  <si>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</si>
  <si>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</si>
  <si>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</si>
  <si>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</si>
  <si>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</si>
  <si>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</si>
  <si>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</si>
  <si>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</si>
  <si>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</si>
  <si>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</si>
  <si>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</si>
  <si>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</si>
  <si>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</si>
  <si>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</si>
  <si>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</si>
  <si>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</si>
  <si>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</si>
  <si>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</si>
  <si>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</si>
  <si>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</si>
  <si>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</si>
  <si>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</si>
  <si>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</si>
  <si>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</si>
  <si>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</si>
  <si>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</si>
  <si>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</si>
  <si>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</si>
  <si>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</si>
  <si>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</si>
  <si>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</si>
  <si>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</si>
  <si>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</si>
  <si>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</si>
  <si>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</si>
  <si>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</si>
  <si>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</si>
  <si>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</si>
  <si>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</si>
  <si>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</si>
  <si>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</si>
  <si>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</si>
  <si>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</si>
  <si>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</si>
  <si>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</si>
  <si>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</si>
  <si>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</si>
  <si>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</si>
  <si>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</si>
  <si>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</si>
  <si>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</si>
  <si>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</si>
  <si>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</si>
  <si>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</si>
  <si>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</si>
  <si>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</si>
  <si>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</si>
  <si>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</si>
  <si>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</si>
  <si>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</si>
  <si>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</si>
  <si>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</si>
  <si>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</si>
  <si>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</si>
  <si>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</si>
  <si>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</si>
  <si>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</si>
  <si>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</si>
  <si>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</si>
  <si>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</si>
  <si>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</si>
  <si>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</si>
  <si>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</si>
  <si>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</si>
  <si>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</si>
  <si>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</si>
  <si>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</si>
  <si>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</si>
  <si>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</si>
  <si>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</si>
  <si>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</si>
  <si>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</si>
  <si>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</si>
  <si>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</si>
  <si>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</si>
  <si>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</si>
  <si>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</si>
  <si>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</si>
  <si>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</si>
  <si>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</si>
  <si>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</si>
  <si>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</si>
  <si>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</si>
  <si>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</si>
  <si>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</si>
  <si>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</si>
  <si>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</si>
  <si>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</si>
  <si>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</si>
  <si>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</si>
  <si>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</si>
  <si>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</si>
  <si>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</si>
  <si>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</si>
  <si>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</si>
  <si>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</si>
  <si>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</si>
  <si>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</si>
  <si>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</si>
  <si>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</si>
  <si>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</si>
  <si>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</si>
  <si>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</si>
  <si>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</si>
  <si>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</si>
  <si>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</si>
  <si>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</si>
  <si>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</si>
  <si>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</si>
  <si>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</si>
  <si>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</si>
  <si>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</si>
  <si>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</si>
  <si>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</si>
  <si>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</si>
  <si>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</si>
  <si>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</si>
  <si>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</si>
  <si>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</si>
  <si>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</si>
  <si>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</si>
  <si>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</si>
  <si>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</si>
  <si>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</si>
  <si>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</si>
  <si>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</si>
  <si>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</si>
  <si>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</si>
  <si>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</si>
  <si>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</si>
  <si>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</si>
  <si>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</si>
  <si>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</si>
  <si>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</si>
  <si>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</si>
  <si>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</si>
  <si>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</si>
  <si>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</si>
  <si>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</si>
  <si>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</si>
  <si>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</si>
  <si>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</si>
  <si>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</si>
  <si>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</si>
  <si>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</si>
  <si>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</si>
  <si>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</si>
  <si>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</si>
  <si>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</si>
  <si>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</si>
  <si>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</si>
  <si>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</si>
  <si>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</si>
  <si>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</si>
  <si>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</si>
  <si>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</si>
  <si>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</si>
  <si>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</si>
  <si>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</si>
  <si>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</si>
  <si>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</si>
  <si>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</si>
  <si>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</si>
  <si>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</si>
  <si>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</si>
  <si>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</si>
  <si>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</si>
  <si>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</si>
  <si>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</si>
  <si>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</si>
  <si>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</si>
  <si>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</si>
  <si>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</si>
  <si>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</si>
  <si>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</si>
  <si>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</si>
  <si>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</si>
  <si>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</si>
  <si>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</si>
  <si>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</si>
  <si>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</si>
  <si>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</si>
  <si>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</si>
  <si>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</si>
  <si>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</si>
  <si>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</si>
  <si>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</si>
  <si>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</si>
  <si>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</si>
  <si>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</si>
  <si>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</si>
  <si>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</si>
  <si>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</si>
  <si>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</si>
  <si>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</si>
  <si>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</si>
  <si>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</si>
  <si>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</si>
  <si>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</si>
  <si>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</si>
  <si>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</si>
  <si>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</si>
  <si>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</si>
  <si>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</si>
  <si>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</si>
  <si>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</si>
  <si>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</si>
  <si>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</si>
  <si>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</si>
  <si>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</si>
  <si>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</si>
  <si>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</si>
  <si>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</si>
  <si>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</si>
  <si>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</si>
  <si>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</si>
  <si>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</si>
  <si>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</si>
  <si>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</si>
  <si>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</si>
  <si>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</si>
  <si>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</si>
  <si>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</si>
  <si>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</si>
  <si>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</si>
  <si>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</si>
  <si>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</si>
  <si>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</si>
  <si>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</si>
  <si>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</si>
  <si>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</si>
  <si>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</si>
  <si>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</si>
  <si>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</si>
  <si>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</si>
  <si>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</si>
  <si>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</si>
  <si>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</si>
  <si>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</si>
  <si>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</si>
  <si>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</si>
  <si>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</si>
  <si>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</si>
  <si>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</si>
  <si>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</si>
  <si>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</si>
  <si>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</si>
  <si>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</si>
  <si>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</si>
  <si>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</si>
  <si>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</si>
  <si>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</si>
  <si>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</si>
  <si>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</si>
  <si>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</si>
  <si>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</si>
  <si>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</si>
  <si>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</si>
  <si>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</si>
  <si>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</si>
  <si>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</si>
  <si>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</si>
  <si>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</si>
  <si>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</si>
  <si>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</si>
  <si>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</si>
  <si>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</si>
  <si>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</si>
  <si>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</si>
  <si>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</si>
  <si>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</si>
  <si>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</si>
  <si>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</si>
  <si>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</si>
  <si>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</si>
  <si>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</si>
  <si>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</si>
  <si>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</si>
  <si>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</si>
  <si>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</si>
  <si>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</si>
  <si>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</si>
  <si>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</si>
  <si>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</si>
  <si>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</si>
  <si>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</si>
  <si>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</si>
  <si>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</si>
  <si>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</si>
  <si>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</si>
  <si>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</si>
  <si>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</si>
  <si>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</si>
  <si>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</si>
  <si>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</si>
  <si>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</si>
  <si>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</si>
  <si>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</si>
  <si>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</si>
  <si>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</si>
  <si>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</si>
  <si>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</si>
  <si>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</si>
  <si>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</si>
  <si>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</si>
  <si>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</si>
  <si>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</si>
  <si>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</si>
  <si>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</si>
  <si>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</si>
  <si>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</si>
  <si>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</si>
  <si>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</si>
  <si>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</si>
  <si>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</si>
  <si>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</si>
  <si>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</si>
  <si>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</si>
  <si>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</si>
  <si>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</si>
  <si>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</si>
  <si>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</si>
  <si>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</si>
  <si>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</si>
  <si>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</si>
  <si>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</si>
  <si>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</si>
  <si>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</si>
  <si>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</si>
  <si>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</si>
  <si>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</si>
  <si>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</si>
  <si>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</si>
  <si>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</si>
  <si>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</si>
  <si>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</si>
  <si>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</si>
  <si>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</si>
  <si>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</si>
  <si>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</si>
  <si>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</si>
  <si>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</si>
  <si>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</si>
  <si>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</si>
  <si>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</si>
  <si>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</si>
  <si>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</si>
  <si>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</si>
  <si>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</si>
  <si>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</si>
  <si>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</si>
  <si>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</si>
  <si>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</si>
  <si>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</si>
  <si>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</si>
  <si>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</si>
  <si>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</si>
  <si>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</si>
  <si>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</si>
  <si>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</si>
  <si>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</si>
  <si>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</si>
  <si>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</si>
  <si>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</si>
  <si>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</si>
  <si>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</si>
  <si>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</si>
  <si>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</si>
  <si>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</si>
  <si>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</si>
  <si>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</si>
  <si>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</si>
  <si>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</si>
  <si>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</si>
  <si>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</si>
  <si>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</si>
  <si>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</si>
  <si>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</si>
  <si>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</si>
  <si>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</si>
  <si>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</si>
  <si>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</si>
  <si>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</si>
  <si>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</si>
  <si>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</si>
  <si>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</si>
  <si>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</si>
  <si>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</si>
  <si>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</si>
  <si>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</si>
  <si>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</si>
  <si>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</si>
  <si>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</si>
  <si>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</si>
  <si>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</si>
  <si>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</si>
  <si>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</si>
  <si>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</si>
  <si>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</si>
  <si>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</si>
  <si>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</si>
  <si>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</si>
  <si>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</si>
  <si>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</si>
  <si>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</si>
  <si>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</si>
  <si>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</si>
  <si>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</si>
  <si>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</si>
  <si>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</si>
  <si>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</si>
  <si>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</si>
  <si>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</si>
  <si>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</si>
  <si>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</si>
  <si>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</si>
  <si>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</si>
  <si>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</si>
  <si>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</si>
  <si>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</si>
  <si>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</si>
  <si>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</si>
  <si>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</si>
  <si>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</si>
  <si>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</si>
  <si>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</si>
  <si>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</si>
  <si>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</si>
  <si>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</si>
  <si>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</si>
  <si>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</si>
  <si>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</si>
  <si>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</si>
  <si>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</si>
  <si>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</si>
  <si>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</si>
  <si>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</si>
  <si>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</si>
  <si>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</si>
  <si>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</si>
  <si>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</si>
  <si>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</si>
  <si>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</si>
  <si>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</si>
  <si>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</si>
  <si>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</si>
  <si>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</si>
  <si>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</si>
  <si>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</si>
  <si>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</si>
  <si>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</si>
  <si>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</si>
  <si>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</si>
  <si>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</si>
  <si>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</si>
  <si>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</si>
  <si>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</si>
  <si>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</si>
  <si>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</si>
  <si>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</si>
  <si>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</si>
  <si>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</si>
  <si>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</si>
  <si>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</si>
  <si>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</si>
  <si>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</si>
  <si>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</si>
  <si>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</si>
  <si>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</si>
  <si>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</si>
  <si>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</si>
  <si>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</si>
  <si>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</si>
  <si>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</si>
  <si>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</si>
  <si>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</si>
  <si>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</si>
  <si>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</si>
  <si>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</si>
  <si>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</si>
  <si>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</si>
  <si>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</si>
  <si>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</si>
  <si>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</si>
  <si>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</si>
  <si>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</si>
  <si>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</si>
  <si>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</si>
  <si>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</si>
  <si>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</si>
  <si>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</si>
  <si>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</si>
  <si>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</si>
  <si>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</si>
  <si>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</si>
  <si>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</si>
  <si>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</si>
  <si>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</si>
  <si>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</si>
  <si>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</si>
  <si>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</si>
  <si>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</si>
  <si>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</si>
  <si>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</si>
  <si>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</si>
  <si>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</si>
  <si>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</si>
  <si>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</si>
  <si>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</si>
  <si>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</si>
  <si>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</si>
  <si>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</si>
  <si>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</si>
  <si>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</si>
  <si>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</si>
  <si>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</si>
  <si>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</si>
  <si>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</si>
  <si>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</si>
  <si>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</si>
  <si>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</si>
  <si>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</si>
  <si>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</si>
  <si>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</si>
  <si>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</si>
  <si>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</si>
  <si>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</si>
  <si>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</si>
  <si>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</si>
  <si>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</si>
  <si>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</si>
  <si>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</si>
  <si>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</si>
  <si>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</si>
  <si>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</si>
  <si>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</si>
  <si>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</si>
  <si>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</si>
  <si>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</si>
  <si>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</si>
  <si>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</si>
  <si>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</si>
  <si>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</si>
  <si>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</si>
  <si>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</si>
  <si>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</si>
  <si>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</si>
  <si>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</si>
  <si>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</si>
  <si>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</si>
  <si>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</si>
  <si>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</si>
  <si>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</si>
  <si>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</si>
  <si>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</si>
  <si>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</si>
  <si>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</si>
  <si>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</si>
  <si>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</si>
  <si>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</si>
  <si>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</si>
  <si>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</si>
  <si>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</si>
  <si>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</si>
  <si>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</si>
  <si>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</si>
  <si>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</si>
  <si>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</si>
  <si>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</si>
  <si>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</si>
  <si>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</si>
  <si>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</si>
  <si>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</si>
  <si>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</si>
  <si>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</si>
  <si>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</si>
  <si>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</si>
  <si>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</si>
  <si>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</si>
  <si>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</si>
  <si>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</si>
  <si>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</si>
  <si>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</si>
  <si>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</si>
  <si>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</si>
  <si>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</si>
  <si>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</si>
  <si>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</si>
  <si>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</si>
  <si>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</si>
  <si>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</si>
  <si>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</si>
  <si>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</si>
  <si>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</si>
  <si>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</si>
  <si>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</si>
  <si>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</si>
  <si>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</si>
  <si>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</si>
  <si>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</si>
  <si>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</si>
  <si>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</si>
  <si>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</si>
  <si>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</si>
  <si>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</si>
  <si>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</si>
  <si>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</si>
  <si>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</si>
  <si>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</si>
  <si>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</si>
  <si>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</si>
  <si>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</si>
  <si>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</si>
  <si>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</si>
  <si>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</si>
  <si>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</si>
  <si>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</si>
  <si>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</si>
  <si>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</si>
  <si>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</si>
  <si>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</si>
  <si>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</si>
  <si>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</si>
  <si>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</si>
  <si>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</si>
  <si>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</si>
  <si>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</si>
  <si>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</si>
  <si>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</si>
  <si>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</si>
  <si>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</si>
  <si>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</si>
  <si>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</si>
  <si>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</si>
  <si>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</si>
  <si>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</si>
  <si>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</si>
  <si>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</si>
  <si>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</si>
  <si>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</si>
  <si>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</si>
  <si>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</si>
  <si>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</si>
  <si>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</si>
  <si>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</si>
  <si>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</si>
  <si>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</si>
  <si>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</si>
  <si>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</si>
  <si>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</si>
  <si>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</si>
  <si>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</si>
  <si>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</si>
  <si>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</si>
  <si>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</si>
  <si>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</si>
  <si>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</si>
  <si>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</si>
  <si>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</si>
  <si>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</si>
  <si>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</si>
  <si>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</si>
  <si>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</si>
  <si>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</si>
  <si>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</si>
  <si>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</si>
  <si>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</si>
  <si>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</si>
  <si>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</si>
  <si>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</si>
  <si>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</si>
  <si>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</si>
  <si>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</si>
  <si>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</si>
  <si>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</si>
  <si>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</si>
  <si>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</si>
  <si>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</si>
  <si>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</si>
  <si>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</si>
  <si>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</si>
  <si>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</si>
  <si>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</si>
  <si>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</si>
  <si>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</si>
  <si>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</si>
  <si>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</si>
  <si>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</si>
  <si>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</si>
  <si>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</si>
  <si>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</si>
  <si>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</si>
  <si>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</si>
  <si>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</si>
  <si>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</si>
  <si>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</si>
  <si>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</si>
  <si>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</si>
  <si>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</si>
  <si>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</si>
  <si>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</si>
  <si>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</si>
  <si>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</si>
  <si>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</si>
  <si>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</si>
  <si>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</si>
  <si>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</si>
  <si>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</si>
  <si>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</si>
  <si>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</si>
  <si>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</si>
  <si>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</si>
  <si>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</si>
  <si>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</si>
  <si>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</si>
  <si>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</si>
  <si>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</si>
  <si>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</si>
  <si>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</si>
  <si>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</si>
  <si>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</si>
  <si>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</si>
  <si>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</si>
  <si>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</si>
  <si>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</si>
  <si>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</si>
  <si>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</si>
  <si>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</si>
  <si>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</si>
  <si>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</si>
  <si>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</si>
  <si>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</si>
  <si>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</si>
  <si>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</si>
  <si>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</si>
  <si>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</si>
  <si>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</si>
  <si>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</si>
  <si>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</si>
  <si>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</si>
  <si>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</si>
  <si>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</si>
  <si>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</si>
  <si>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</si>
  <si>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</si>
  <si>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</si>
  <si>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</si>
  <si>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</si>
  <si>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</si>
  <si>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</si>
  <si>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</si>
  <si>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</si>
  <si>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</si>
  <si>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</si>
  <si>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</si>
  <si>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</si>
  <si>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</si>
  <si>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</si>
  <si>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</si>
  <si>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</si>
  <si>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</si>
  <si>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</si>
  <si>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</si>
  <si>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</si>
  <si>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</si>
  <si>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</si>
  <si>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</si>
  <si>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</si>
  <si>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</si>
  <si>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</si>
  <si>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</si>
  <si>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</si>
  <si>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</si>
  <si>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</si>
  <si>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</si>
  <si>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</si>
  <si>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</si>
  <si>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</si>
  <si>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</si>
  <si>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</si>
  <si>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</si>
  <si>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</si>
  <si>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</si>
  <si>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</si>
  <si>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</si>
  <si>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</si>
  <si>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</si>
  <si>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</si>
  <si>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</si>
  <si>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</si>
  <si>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</si>
  <si>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</si>
  <si>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</si>
  <si>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</si>
  <si>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</si>
  <si>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</si>
  <si>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</si>
  <si>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</si>
  <si>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</si>
  <si>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</si>
  <si>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</si>
  <si>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</si>
  <si>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</si>
  <si>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</si>
  <si>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</si>
  <si>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</si>
  <si>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</si>
  <si>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</si>
  <si>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</si>
  <si>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</si>
  <si>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</si>
  <si>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</si>
  <si>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</si>
  <si>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</si>
  <si>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</si>
  <si>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</si>
  <si>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</si>
  <si>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</si>
  <si>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</si>
  <si>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</si>
  <si>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</si>
  <si>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</si>
  <si>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</si>
  <si>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</si>
  <si>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</si>
  <si>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</si>
  <si>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</si>
  <si>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</si>
  <si>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</si>
  <si>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</si>
  <si>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</si>
  <si>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</si>
  <si>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</si>
  <si>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</si>
  <si>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</si>
  <si>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</si>
  <si>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</si>
  <si>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</si>
  <si>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</si>
  <si>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</si>
  <si>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</si>
  <si>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</si>
  <si>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</si>
  <si>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</si>
  <si>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</si>
  <si>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</si>
  <si>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</si>
  <si>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</si>
  <si>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</si>
  <si>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</si>
  <si>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</si>
  <si>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</si>
  <si>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</si>
  <si>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</si>
  <si>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</si>
  <si>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</si>
  <si>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</si>
  <si>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</si>
  <si>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</si>
  <si>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</si>
  <si>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</si>
  <si>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</si>
  <si>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</si>
  <si>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</si>
  <si>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</si>
  <si>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</si>
  <si>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</si>
  <si>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</si>
  <si>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</si>
  <si>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</si>
  <si>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</si>
  <si>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</si>
  <si>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</si>
  <si>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</si>
  <si>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</si>
  <si>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</si>
  <si>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</si>
  <si>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</si>
  <si>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</si>
  <si>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</si>
  <si>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</si>
  <si>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</si>
  <si>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</si>
  <si>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</si>
  <si>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</si>
  <si>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</si>
  <si>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</si>
  <si>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</si>
  <si>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</si>
  <si>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</si>
  <si>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</si>
  <si>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</si>
  <si>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</si>
  <si>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</si>
  <si>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</si>
  <si>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</si>
  <si>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</si>
  <si>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</si>
  <si>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</si>
  <si>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</si>
  <si>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</si>
  <si>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</si>
  <si>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</si>
  <si>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</si>
  <si>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</si>
  <si>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</si>
  <si>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</si>
  <si>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</si>
  <si>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</si>
  <si>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</si>
  <si>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</si>
  <si>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</si>
  <si>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</si>
  <si>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</si>
  <si>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</si>
  <si>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</si>
  <si>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</si>
  <si>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</si>
  <si>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</si>
  <si>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</si>
  <si>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</si>
  <si>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</si>
  <si>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</si>
  <si>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</si>
  <si>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</si>
  <si>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</si>
  <si>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</si>
  <si>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</si>
  <si>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</si>
  <si>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</si>
  <si>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</si>
  <si>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</si>
  <si>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</si>
  <si>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</si>
  <si>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</si>
  <si>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</si>
  <si>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</si>
  <si>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</si>
  <si>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</si>
  <si>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</si>
  <si>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</si>
  <si>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</si>
  <si>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</si>
  <si>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</si>
  <si>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</si>
  <si>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</si>
  <si>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</si>
  <si>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</si>
  <si>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</si>
  <si>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</si>
  <si>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</si>
  <si>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</si>
  <si>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</si>
  <si>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</si>
  <si>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</si>
  <si>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</si>
  <si>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</si>
  <si>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</si>
  <si>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</si>
  <si>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</si>
  <si>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</si>
  <si>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</si>
  <si>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</si>
  <si>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</si>
  <si>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</si>
  <si>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</si>
  <si>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</si>
  <si>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</si>
  <si>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</si>
  <si>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</si>
  <si>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</si>
  <si>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</si>
  <si>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</si>
  <si>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</si>
  <si>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</si>
  <si>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</si>
  <si>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</si>
  <si>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</si>
  <si>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</si>
  <si>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</si>
  <si>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</si>
  <si>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</si>
  <si>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</si>
  <si>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</si>
  <si>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</si>
  <si>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</si>
  <si>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</si>
  <si>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</si>
  <si>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</si>
  <si>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</si>
  <si>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</si>
  <si>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</si>
  <si>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</si>
  <si>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</si>
  <si>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</si>
  <si>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</si>
  <si>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</si>
  <si>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</si>
  <si>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</si>
  <si>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</si>
  <si>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</si>
  <si>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</si>
  <si>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</si>
  <si>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</si>
  <si>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</si>
  <si>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</si>
  <si>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</si>
  <si>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</si>
  <si>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</si>
  <si>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</si>
  <si>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</si>
  <si>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</si>
  <si>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</si>
  <si>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</si>
  <si>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</si>
  <si>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</si>
  <si>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</si>
  <si>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</si>
  <si>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</si>
  <si>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</si>
  <si>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</si>
  <si>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</si>
  <si>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</si>
  <si>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</si>
  <si>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</si>
  <si>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</si>
  <si>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</si>
  <si>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</si>
  <si>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</si>
  <si>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</si>
  <si>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</si>
  <si>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</si>
  <si>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</si>
  <si>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</si>
  <si>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</si>
  <si>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</si>
  <si>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</si>
  <si>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</si>
  <si>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</si>
  <si>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</si>
  <si>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</si>
  <si>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</si>
  <si>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</si>
  <si>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</si>
  <si>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</si>
  <si>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</si>
  <si>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</si>
  <si>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</si>
  <si>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</si>
  <si>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</si>
  <si>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</si>
  <si>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</si>
  <si>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</si>
  <si>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</si>
  <si>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</si>
  <si>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</si>
  <si>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</si>
  <si>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</si>
  <si>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</si>
  <si>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</si>
  <si>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</si>
  <si>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</si>
  <si>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</si>
  <si>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</si>
  <si>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</si>
  <si>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</si>
  <si>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</si>
  <si>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</si>
  <si>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</si>
  <si>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</si>
  <si>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</si>
  <si>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</si>
  <si>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</si>
  <si>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</si>
  <si>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</si>
  <si>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</si>
  <si>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</si>
  <si>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</si>
  <si>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</si>
  <si>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</si>
  <si>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</si>
  <si>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</si>
  <si>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</si>
  <si>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</si>
  <si>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</si>
  <si>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</si>
  <si>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</si>
  <si>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</si>
  <si>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</si>
  <si>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</si>
  <si>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</si>
  <si>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</si>
  <si>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</si>
  <si>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</si>
  <si>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</si>
  <si>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</si>
  <si>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</si>
  <si>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</si>
  <si>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</si>
  <si>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</si>
  <si>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</si>
  <si>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</si>
  <si>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</si>
  <si>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</si>
  <si>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</si>
  <si>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</si>
  <si>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</si>
  <si>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</si>
  <si>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</si>
  <si>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</si>
  <si>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</si>
  <si>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</si>
  <si>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</si>
  <si>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</si>
  <si>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</si>
  <si>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</si>
  <si>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</si>
  <si>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</si>
  <si>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</si>
  <si>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</si>
  <si>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</si>
  <si>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</si>
  <si>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</si>
  <si>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</si>
  <si>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</si>
  <si>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</si>
  <si>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</si>
  <si>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</si>
  <si>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</si>
  <si>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</si>
  <si>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</si>
  <si>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</si>
  <si>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</si>
  <si>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</si>
  <si>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</si>
  <si>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</si>
  <si>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</si>
  <si>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</si>
  <si>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</si>
  <si>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</si>
  <si>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</si>
  <si>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</si>
  <si>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</si>
  <si>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</si>
  <si>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</si>
  <si>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</si>
  <si>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</si>
  <si>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</si>
  <si>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</si>
  <si>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</si>
  <si>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</si>
  <si>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</si>
  <si>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</si>
  <si>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</si>
  <si>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</si>
  <si>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</si>
  <si>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</si>
  <si>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</si>
  <si>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</si>
  <si>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</si>
  <si>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</si>
  <si>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</si>
  <si>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</si>
  <si>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</si>
  <si>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</si>
  <si>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</si>
  <si>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</si>
  <si>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</si>
  <si>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</si>
  <si>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</si>
  <si>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</si>
  <si>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</si>
  <si>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</si>
  <si>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</si>
  <si>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</si>
  <si>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</si>
  <si>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</si>
  <si>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</si>
  <si>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</si>
  <si>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</si>
  <si>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</si>
  <si>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</si>
  <si>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</si>
  <si>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</si>
  <si>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</si>
  <si>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</si>
  <si>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</si>
  <si>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</si>
  <si>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</si>
  <si>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</si>
  <si>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</si>
  <si>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</si>
  <si>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</si>
  <si>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</si>
  <si>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</si>
  <si>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</si>
  <si>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</si>
  <si>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</si>
  <si>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</si>
  <si>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</si>
  <si>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</si>
  <si>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</si>
  <si>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</si>
  <si>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</si>
  <si>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</si>
  <si>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</si>
  <si>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</si>
  <si>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</si>
  <si>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</si>
  <si>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</si>
  <si>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</si>
  <si>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</si>
  <si>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</si>
  <si>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</si>
  <si>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</si>
  <si>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</si>
  <si>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</si>
  <si>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</si>
  <si>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</si>
  <si>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</si>
  <si>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</si>
  <si>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</si>
  <si>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</si>
  <si>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</si>
  <si>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</si>
  <si>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</si>
  <si>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</si>
  <si>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</si>
  <si>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</si>
  <si>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</si>
  <si>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</si>
  <si>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</si>
  <si>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</si>
  <si>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</si>
  <si>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</si>
  <si>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</si>
  <si>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</si>
  <si>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</si>
  <si>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</si>
  <si>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</si>
  <si>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</si>
  <si>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</si>
  <si>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</si>
  <si>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</si>
  <si>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</si>
  <si>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</si>
  <si>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</si>
  <si>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</si>
  <si>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</si>
  <si>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</si>
  <si>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</si>
  <si>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</si>
  <si>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</si>
  <si>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</si>
  <si>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</si>
  <si>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</si>
  <si>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</si>
  <si>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</si>
  <si>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</si>
  <si>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</si>
  <si>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</si>
  <si>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</si>
  <si>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</si>
  <si>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</si>
  <si>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</si>
  <si>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</si>
  <si>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</si>
  <si>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</si>
  <si>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</si>
  <si>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</si>
  <si>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</si>
  <si>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</si>
  <si>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</si>
  <si>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</si>
  <si>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</si>
  <si>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</si>
  <si>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</si>
  <si>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</si>
  <si>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</si>
  <si>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</si>
  <si>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</si>
  <si>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</si>
  <si>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</si>
  <si>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</si>
  <si>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</si>
  <si>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</si>
  <si>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</si>
  <si>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</si>
  <si>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</si>
  <si>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</si>
  <si>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</si>
  <si>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</si>
  <si>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</si>
  <si>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</si>
  <si>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</si>
  <si>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</si>
  <si>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</si>
  <si>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</si>
  <si>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</si>
  <si>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</si>
  <si>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</si>
  <si>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</si>
  <si>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</si>
  <si>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</si>
  <si>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</si>
  <si>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</si>
  <si>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</si>
  <si>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</si>
  <si>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</si>
  <si>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</si>
  <si>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</si>
  <si>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</si>
  <si>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</si>
  <si>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</si>
  <si>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</si>
  <si>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</si>
  <si>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</si>
  <si>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</si>
  <si>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</si>
  <si>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</si>
  <si>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</si>
  <si>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</si>
  <si>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</si>
  <si>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</si>
  <si>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</si>
  <si>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</si>
  <si>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</si>
  <si>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</si>
  <si>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</si>
  <si>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</si>
  <si>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</si>
  <si>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</si>
  <si>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</si>
  <si>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</si>
  <si>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</si>
  <si>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</si>
  <si>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</si>
  <si>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</si>
  <si>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</si>
  <si>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</si>
  <si>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</si>
  <si>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</si>
  <si>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</si>
  <si>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</si>
  <si>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</si>
  <si>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</si>
  <si>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</si>
  <si>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</si>
  <si>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</si>
  <si>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</si>
  <si>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</si>
  <si>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</si>
  <si>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</si>
  <si>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</si>
  <si>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</si>
  <si>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</si>
  <si>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</si>
  <si>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</si>
  <si>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</si>
  <si>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</si>
  <si>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</si>
  <si>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</si>
  <si>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</si>
  <si>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</si>
  <si>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</si>
  <si>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</si>
  <si>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</si>
  <si>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</si>
  <si>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</si>
  <si>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</si>
  <si>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</si>
  <si>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</si>
  <si>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</si>
  <si>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</si>
  <si>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</si>
  <si>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</si>
  <si>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</si>
  <si>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</si>
  <si>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</si>
  <si>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</si>
  <si>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</si>
  <si>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</si>
  <si>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</si>
  <si>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</si>
  <si>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</si>
  <si>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</si>
  <si>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</si>
  <si>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</si>
  <si>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</si>
  <si>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</si>
  <si>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</si>
  <si>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</si>
  <si>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</si>
  <si>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</si>
  <si>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</si>
  <si>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</si>
  <si>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</si>
  <si>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</si>
  <si>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</si>
  <si>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</si>
  <si>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</si>
  <si>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</si>
  <si>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</si>
  <si>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</si>
  <si>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</si>
  <si>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</si>
  <si>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</si>
  <si>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</si>
  <si>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</si>
  <si>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</si>
  <si>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</si>
  <si>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</si>
  <si>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</si>
  <si>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</si>
  <si>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</si>
  <si>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</si>
  <si>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</si>
  <si>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</si>
  <si>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</si>
  <si>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</si>
  <si>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</si>
  <si>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</si>
  <si>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</si>
  <si>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</si>
  <si>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</si>
  <si>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</si>
  <si>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</si>
  <si>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</si>
  <si>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</si>
  <si>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</si>
  <si>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</si>
  <si>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</si>
  <si>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</si>
  <si>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</si>
  <si>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</si>
  <si>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</si>
  <si>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</si>
  <si>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</si>
  <si>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</si>
  <si>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</si>
  <si>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</si>
  <si>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</si>
  <si>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</si>
  <si>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</si>
  <si>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</si>
  <si>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</si>
  <si>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</si>
  <si>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</si>
  <si>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</si>
  <si>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</si>
  <si>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</si>
  <si>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</si>
  <si>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</si>
  <si>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</si>
  <si>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</si>
  <si>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</si>
  <si>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</si>
  <si>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</si>
  <si>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</si>
  <si>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</si>
  <si>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</si>
  <si>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</si>
  <si>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</si>
  <si>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</si>
  <si>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</si>
  <si>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</si>
  <si>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</si>
  <si>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</si>
  <si>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</si>
  <si>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</si>
  <si>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</si>
  <si>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</si>
  <si>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</si>
  <si>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</si>
  <si>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</si>
  <si>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</si>
  <si>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</si>
  <si>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</si>
  <si>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</si>
  <si>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</si>
  <si>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</si>
  <si>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</si>
  <si>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</si>
  <si>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</si>
  <si>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</si>
  <si>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</si>
  <si>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</si>
  <si>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</si>
  <si>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</si>
  <si>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</si>
  <si>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</si>
  <si>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</si>
  <si>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</si>
  <si>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</si>
  <si>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</si>
  <si>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</si>
  <si>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</si>
  <si>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</si>
  <si>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</si>
  <si>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</si>
  <si>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</si>
  <si>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</si>
  <si>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</si>
  <si>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</si>
  <si>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</si>
  <si>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</si>
  <si>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</si>
  <si>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</si>
  <si>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</si>
  <si>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</si>
  <si>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</si>
  <si>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</si>
  <si>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</si>
  <si>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</si>
  <si>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</si>
  <si>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</si>
  <si>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</si>
  <si>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</si>
  <si>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</si>
  <si>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</si>
  <si>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</si>
  <si>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</si>
  <si>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</si>
  <si>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</si>
  <si>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</si>
  <si>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</si>
  <si>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</si>
  <si>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</si>
  <si>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</si>
  <si>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</si>
  <si>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</si>
  <si>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</si>
  <si>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</si>
  <si>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</si>
  <si>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</si>
  <si>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</si>
  <si>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</si>
  <si>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</si>
  <si>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</si>
  <si>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</si>
  <si>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</si>
  <si>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</si>
  <si>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</si>
  <si>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</si>
  <si>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</si>
  <si>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</si>
  <si>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</si>
  <si>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</si>
  <si>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</si>
  <si>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</si>
  <si>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</si>
  <si>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</si>
  <si>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</si>
  <si>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</si>
  <si>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</si>
  <si>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</si>
  <si>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</si>
  <si>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</si>
  <si>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</si>
  <si>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</si>
  <si>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</si>
  <si>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</si>
  <si>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</si>
  <si>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</si>
  <si>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</si>
  <si>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</si>
  <si>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</si>
  <si>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</si>
  <si>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</si>
  <si>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</si>
  <si>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</si>
  <si>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</si>
  <si>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</si>
  <si>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</si>
  <si>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</si>
  <si>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</si>
  <si>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</si>
  <si>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</si>
  <si>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</si>
  <si>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</si>
  <si>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</si>
  <si>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</si>
  <si>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</si>
  <si>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</si>
  <si>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</si>
  <si>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</si>
  <si>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</si>
  <si>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</si>
  <si>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</si>
  <si>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</si>
  <si>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</si>
  <si>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</si>
  <si>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</si>
  <si>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</si>
  <si>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</si>
  <si>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</si>
  <si>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</si>
  <si>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</si>
  <si>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</si>
  <si>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</si>
  <si>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</si>
  <si>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</si>
  <si>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</si>
  <si>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</si>
  <si>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</si>
  <si>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</si>
  <si>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</si>
  <si>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</si>
  <si>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</si>
  <si>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</si>
  <si>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</si>
  <si>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</si>
  <si>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</si>
  <si>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</si>
  <si>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</si>
  <si>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</si>
  <si>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</si>
  <si>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</si>
  <si>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</si>
  <si>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</si>
  <si>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</si>
  <si>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</si>
  <si>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</si>
  <si>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</si>
  <si>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</si>
  <si>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</si>
  <si>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</si>
  <si>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</si>
  <si>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</si>
  <si>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</si>
  <si>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</si>
  <si>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</si>
  <si>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</si>
  <si>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</si>
  <si>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</si>
  <si>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</si>
  <si>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</si>
  <si>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</si>
  <si>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</si>
  <si>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</si>
  <si>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</si>
  <si>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</si>
  <si>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</si>
  <si>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</si>
  <si>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</si>
  <si>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</si>
  <si>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</si>
  <si>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</si>
  <si>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</si>
  <si>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</si>
  <si>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</si>
  <si>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</si>
  <si>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</si>
  <si>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</si>
  <si>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</si>
  <si>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</si>
  <si>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</si>
  <si>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</si>
  <si>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</si>
  <si>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</si>
  <si>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</si>
  <si>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</si>
  <si>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</si>
  <si>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</si>
  <si>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</si>
  <si>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</si>
  <si>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</si>
  <si>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</si>
  <si>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</si>
  <si>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</si>
  <si>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</si>
  <si>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</si>
  <si>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</si>
  <si>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</si>
  <si>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</si>
  <si>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</si>
  <si>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</si>
  <si>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</si>
  <si>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</si>
  <si>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</si>
  <si>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</si>
  <si>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</si>
  <si>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</si>
  <si>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</si>
  <si>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</si>
  <si>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</si>
  <si>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</si>
  <si>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</si>
  <si>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</si>
  <si>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</si>
  <si>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</si>
  <si>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</si>
  <si>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</si>
  <si>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</si>
  <si>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</si>
  <si>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</si>
  <si>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</si>
  <si>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</si>
  <si>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</si>
  <si>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</si>
  <si>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</si>
  <si>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</si>
  <si>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</si>
  <si>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</si>
  <si>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</si>
  <si>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</si>
  <si>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</si>
  <si>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</si>
  <si>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</si>
  <si>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</si>
  <si>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</si>
  <si>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</si>
  <si>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</si>
  <si>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</si>
  <si>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</si>
  <si>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</si>
  <si>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</si>
  <si>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</si>
  <si>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</si>
  <si>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</si>
  <si>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</si>
  <si>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</si>
  <si>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</si>
  <si>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</si>
  <si>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</si>
  <si>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</si>
  <si>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</si>
  <si>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</si>
  <si>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</si>
  <si>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</si>
  <si>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</si>
  <si>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</si>
  <si>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</si>
  <si>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</si>
  <si>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</si>
  <si>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</si>
  <si>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</si>
  <si>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</si>
  <si>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</si>
  <si>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</si>
  <si>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</si>
  <si>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</si>
  <si>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</si>
  <si>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</si>
  <si>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</si>
  <si>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</si>
  <si>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</si>
  <si>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</si>
  <si>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</si>
  <si>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</si>
  <si>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</si>
  <si>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</si>
  <si>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</si>
  <si>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</si>
  <si>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</si>
  <si>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</si>
  <si>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</si>
  <si>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</si>
  <si>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</si>
  <si>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</si>
  <si>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</si>
  <si>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</si>
  <si>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</si>
  <si>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</si>
  <si>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</si>
  <si>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</si>
  <si>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</si>
  <si>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</si>
  <si>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</si>
  <si>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</si>
  <si>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</si>
  <si>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</si>
  <si>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</si>
  <si>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</si>
  <si>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</si>
  <si>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</si>
  <si>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</si>
  <si>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</si>
  <si>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</si>
  <si>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</si>
  <si>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</si>
  <si>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</si>
  <si>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</si>
  <si>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</si>
  <si>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</si>
  <si>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</si>
  <si>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</si>
  <si>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</si>
  <si>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</si>
  <si>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</si>
  <si>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</si>
  <si>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</si>
  <si>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</si>
  <si>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</si>
  <si>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</si>
  <si>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</si>
  <si>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</si>
  <si>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</si>
  <si>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</si>
  <si>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</si>
  <si>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</si>
  <si>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</si>
  <si>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</si>
  <si>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</si>
  <si>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</si>
  <si>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</si>
  <si>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</si>
  <si>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</si>
  <si>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</si>
  <si>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</si>
  <si>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</si>
  <si>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</si>
  <si>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</si>
  <si>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</si>
  <si>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</si>
  <si>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</si>
  <si>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</si>
  <si>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</si>
  <si>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</si>
  <si>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</si>
  <si>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</si>
  <si>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</si>
  <si>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</si>
  <si>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</si>
  <si>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</si>
  <si>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</si>
  <si>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</si>
  <si>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</si>
  <si>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</si>
  <si>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</si>
  <si>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</si>
  <si>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</si>
  <si>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</si>
  <si>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</si>
  <si>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</si>
  <si>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</si>
  <si>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</si>
  <si>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</si>
  <si>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</si>
  <si>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</si>
  <si>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</si>
  <si>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</si>
  <si>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</si>
  <si>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</si>
  <si>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</si>
  <si>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</si>
  <si>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</si>
  <si>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</si>
  <si>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</si>
  <si>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</si>
  <si>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</si>
  <si>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</si>
  <si>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</si>
  <si>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</si>
  <si>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</si>
  <si>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</si>
  <si>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</si>
  <si>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</si>
  <si>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</si>
  <si>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</si>
  <si>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</si>
  <si>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</si>
  <si>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</si>
  <si>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</si>
  <si>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</si>
  <si>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</si>
  <si>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</si>
  <si>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</si>
  <si>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</si>
  <si>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</si>
  <si>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</si>
  <si>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</si>
  <si>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</si>
  <si>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</si>
  <si>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</si>
  <si>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</si>
  <si>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</si>
  <si>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</si>
  <si>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</si>
  <si>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</si>
  <si>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</si>
  <si>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</si>
  <si>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</si>
  <si>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</si>
  <si>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</si>
  <si>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</si>
  <si>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</si>
  <si>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</si>
  <si>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</si>
  <si>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</si>
  <si>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</si>
  <si>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</si>
  <si>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</si>
  <si>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</si>
  <si>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</si>
  <si>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</si>
  <si>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</si>
  <si>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</si>
  <si>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</si>
  <si>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</si>
  <si>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</si>
  <si>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</si>
  <si>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</si>
  <si>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</si>
  <si>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</si>
  <si>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</si>
  <si>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</si>
  <si>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</si>
  <si>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</si>
  <si>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</si>
  <si>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</si>
  <si>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</si>
  <si>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</si>
  <si>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</si>
  <si>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</si>
  <si>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</si>
  <si>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</si>
  <si>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</si>
  <si>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</si>
  <si>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</si>
  <si>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</si>
  <si>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</si>
  <si>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</si>
  <si>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</si>
  <si>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</si>
  <si>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</si>
  <si>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</si>
  <si>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</si>
  <si>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</si>
  <si>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</si>
  <si>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</si>
  <si>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</si>
  <si>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</si>
  <si>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</si>
  <si>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</si>
  <si>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</si>
  <si>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</si>
  <si>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</si>
  <si>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</si>
  <si>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</si>
  <si>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</si>
  <si>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</si>
  <si>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</si>
  <si>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</si>
  <si>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</si>
  <si>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</si>
  <si>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</si>
  <si>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</si>
  <si>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</si>
  <si>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</si>
  <si>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</si>
  <si>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</si>
  <si>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</si>
  <si>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</si>
  <si>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</si>
  <si>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</si>
  <si>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</si>
  <si>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</si>
  <si>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</si>
  <si>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</si>
  <si>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</si>
  <si>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</si>
  <si>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</si>
  <si>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</si>
  <si>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</si>
  <si>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</si>
  <si>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</si>
  <si>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</si>
  <si>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</si>
  <si>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</si>
  <si>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</si>
  <si>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</si>
  <si>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</si>
  <si>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</si>
  <si>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</si>
  <si>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</si>
  <si>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</si>
  <si>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</si>
  <si>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</si>
  <si>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</si>
  <si>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</si>
  <si>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</si>
  <si>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</si>
  <si>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</si>
  <si>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</si>
  <si>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</si>
  <si>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</si>
  <si>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</si>
  <si>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</si>
  <si>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</si>
  <si>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</si>
  <si>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</si>
  <si>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</si>
  <si>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</si>
  <si>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</si>
  <si>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</si>
  <si>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</si>
  <si>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</si>
  <si>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</si>
  <si>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</si>
  <si>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</si>
  <si>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</si>
  <si>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</si>
  <si>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</si>
  <si>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</si>
  <si>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</si>
  <si>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</si>
  <si>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</si>
  <si>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</si>
  <si>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</si>
  <si>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</si>
  <si>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</si>
  <si>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</si>
  <si>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</si>
  <si>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</si>
  <si>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</si>
  <si>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</si>
  <si>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</si>
  <si>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</si>
  <si>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</si>
  <si>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</si>
  <si>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</si>
  <si>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</si>
  <si>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</si>
  <si>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</si>
  <si>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</si>
  <si>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</si>
  <si>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</si>
  <si>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</si>
  <si>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</si>
  <si>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</si>
  <si>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</si>
  <si>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</si>
  <si>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</si>
  <si>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</si>
  <si>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</si>
  <si>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</si>
  <si>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</si>
  <si>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</si>
  <si>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</si>
  <si>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</si>
  <si>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</si>
  <si>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</si>
  <si>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</si>
  <si>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</si>
  <si>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</si>
  <si>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</si>
  <si>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</si>
  <si>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</si>
  <si>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</si>
  <si>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</si>
  <si>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</si>
  <si>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</si>
  <si>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</si>
  <si>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</si>
  <si>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</si>
  <si>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</si>
  <si>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</si>
  <si>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</si>
  <si>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</si>
  <si>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</si>
  <si>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</si>
  <si>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</si>
  <si>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</si>
  <si>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</si>
  <si>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</si>
  <si>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</si>
  <si>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</si>
  <si>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</si>
  <si>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</si>
  <si>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</si>
  <si>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</si>
  <si>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</si>
  <si>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</si>
  <si>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</si>
  <si>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</si>
  <si>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</si>
  <si>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</si>
  <si>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</si>
  <si>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</si>
  <si>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</si>
  <si>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</si>
  <si>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</si>
  <si>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</si>
  <si>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</si>
  <si>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</si>
  <si>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</si>
  <si>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</si>
  <si>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</si>
  <si>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</si>
  <si>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</si>
  <si>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</si>
  <si>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</si>
  <si>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</si>
  <si>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</si>
  <si>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</si>
  <si>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</si>
  <si>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</si>
  <si>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</si>
  <si>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</si>
  <si>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</si>
  <si>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</si>
  <si>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</si>
  <si>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</si>
  <si>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</si>
  <si>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</si>
  <si>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</si>
  <si>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</si>
  <si>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</si>
  <si>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</si>
  <si>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</si>
  <si>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</si>
  <si>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</si>
  <si>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</si>
  <si>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</si>
  <si>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</si>
  <si>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</si>
  <si>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</si>
  <si>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</si>
  <si>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</si>
  <si>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</si>
  <si>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</si>
  <si>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</si>
  <si>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</si>
  <si>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</si>
  <si>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</si>
  <si>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</si>
  <si>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</si>
  <si>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</si>
  <si>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</si>
  <si>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</si>
  <si>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</si>
  <si>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</si>
  <si>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</si>
  <si>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</si>
  <si>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</si>
  <si>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</si>
  <si>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</si>
  <si>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</si>
  <si>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</si>
  <si>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</si>
  <si>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</si>
  <si>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</si>
  <si>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</si>
  <si>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</si>
  <si>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</si>
  <si>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</si>
  <si>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</si>
  <si>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</si>
  <si>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</si>
  <si>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</si>
  <si>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</si>
  <si>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</si>
  <si>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</si>
  <si>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</si>
  <si>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</si>
  <si>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</si>
  <si>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</si>
  <si>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</si>
  <si>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</si>
  <si>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</si>
  <si>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</si>
  <si>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</si>
  <si>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</si>
  <si>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</si>
  <si>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</si>
  <si>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</si>
  <si>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</si>
  <si>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</si>
  <si>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</si>
  <si>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</si>
  <si>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</si>
  <si>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</si>
  <si>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</si>
  <si>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</si>
  <si>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</si>
  <si>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</si>
  <si>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</si>
  <si>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</si>
  <si>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</si>
  <si>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</si>
  <si>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</si>
  <si>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</si>
  <si>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</si>
  <si>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</si>
  <si>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</si>
  <si>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</si>
  <si>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</si>
  <si>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</si>
  <si>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</si>
  <si>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</si>
  <si>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</si>
  <si>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</si>
  <si>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</si>
  <si>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</si>
  <si>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</si>
  <si>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</si>
  <si>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</si>
  <si>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</si>
  <si>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</si>
  <si>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</si>
  <si>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</si>
  <si>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</si>
  <si>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</si>
  <si>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</si>
  <si>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</si>
  <si>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</si>
  <si>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</si>
  <si>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</si>
  <si>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</si>
  <si>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</si>
  <si>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</si>
  <si>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</si>
  <si>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</si>
  <si>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</si>
  <si>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</si>
  <si>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</si>
  <si>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</si>
  <si>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</si>
  <si>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</si>
  <si>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</si>
  <si>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</si>
  <si>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</si>
  <si>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</si>
  <si>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</si>
  <si>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</si>
  <si>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</si>
  <si>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</si>
  <si>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</si>
  <si>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</si>
  <si>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</si>
  <si>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</si>
  <si>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</si>
  <si>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</si>
  <si>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</si>
  <si>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</si>
  <si>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</si>
  <si>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</si>
  <si>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</si>
  <si>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</si>
  <si>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</si>
  <si>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</si>
  <si>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</si>
  <si>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</si>
  <si>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</si>
  <si>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</si>
  <si>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</si>
  <si>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</si>
  <si>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</si>
  <si>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</si>
  <si>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</si>
  <si>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</si>
  <si>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</si>
  <si>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</si>
  <si>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</si>
  <si>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</si>
  <si>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</si>
  <si>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</si>
  <si>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</si>
  <si>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</si>
  <si>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</si>
  <si>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</si>
  <si>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</si>
  <si>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</si>
  <si>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</si>
  <si>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</si>
  <si>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</si>
  <si>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</si>
  <si>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</si>
  <si>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</si>
  <si>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</si>
  <si>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</si>
  <si>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</si>
  <si>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</si>
  <si>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</si>
  <si>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</si>
  <si>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</si>
  <si>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</si>
  <si>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</si>
  <si>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</si>
  <si>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</si>
  <si>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</si>
  <si>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</si>
  <si>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</si>
  <si>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</si>
  <si>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</si>
  <si>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</si>
  <si>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</si>
  <si>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</si>
  <si>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</si>
  <si>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</si>
  <si>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</si>
  <si>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</si>
  <si>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</si>
  <si>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</si>
  <si>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</si>
  <si>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</si>
  <si>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</si>
  <si>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</si>
  <si>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</si>
  <si>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</si>
  <si>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</si>
  <si>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</si>
  <si>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</si>
  <si>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</si>
  <si>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</si>
  <si>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</si>
  <si>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</si>
  <si>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</si>
  <si>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</si>
  <si>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</si>
  <si>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</si>
  <si>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</si>
  <si>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</si>
  <si>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</si>
  <si>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</si>
  <si>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</si>
  <si>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</si>
  <si>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</si>
  <si>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</si>
  <si>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</si>
  <si>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</si>
  <si>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</si>
  <si>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</si>
  <si>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</si>
  <si>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</si>
  <si>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</si>
  <si>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</si>
  <si>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</si>
  <si>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</si>
  <si>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</si>
  <si>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</si>
  <si>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</si>
  <si>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</si>
  <si>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</si>
  <si>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</si>
  <si>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</si>
  <si>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</si>
  <si>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</si>
  <si>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</si>
  <si>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</si>
  <si>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</si>
  <si>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</si>
  <si>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</si>
  <si>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</si>
  <si>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</si>
  <si>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</si>
  <si>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</si>
  <si>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</si>
  <si>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</si>
  <si>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</si>
  <si>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</si>
  <si>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</si>
  <si>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</si>
  <si>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</si>
  <si>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</si>
  <si>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</si>
  <si>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</si>
  <si>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</si>
  <si>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</si>
  <si>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</si>
  <si>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</si>
  <si>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</si>
  <si>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</si>
  <si>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</si>
  <si>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</si>
  <si>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</si>
  <si>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</si>
  <si>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</si>
  <si>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</si>
  <si>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</si>
  <si>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</si>
  <si>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</si>
  <si>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</si>
  <si>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</si>
  <si>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</si>
  <si>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</si>
  <si>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</si>
  <si>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</si>
  <si>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</si>
  <si>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</si>
  <si>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</si>
  <si>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</si>
  <si>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</si>
  <si>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</si>
  <si>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</si>
  <si>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</si>
  <si>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</si>
  <si>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</si>
  <si>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</si>
  <si>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</si>
  <si>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</si>
  <si>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</si>
  <si>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</si>
  <si>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</si>
  <si>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</si>
  <si>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</si>
  <si>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</si>
  <si>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</si>
  <si>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</si>
  <si>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</si>
  <si>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</si>
  <si>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</si>
  <si>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</si>
  <si>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</si>
  <si>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</si>
  <si>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</si>
  <si>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</si>
  <si>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</si>
  <si>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</si>
  <si>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</si>
  <si>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</si>
  <si>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</si>
  <si>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</si>
  <si>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</si>
  <si>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</si>
  <si>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</si>
  <si>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</si>
  <si>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</si>
  <si>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</si>
  <si>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</si>
  <si>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</si>
  <si>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</si>
  <si>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</si>
  <si>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</si>
  <si>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</si>
  <si>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</si>
  <si>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</si>
  <si>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</si>
  <si>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</si>
  <si>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</si>
  <si>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</si>
  <si>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</si>
  <si>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</si>
  <si>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</si>
  <si>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</si>
  <si>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</si>
  <si>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</si>
  <si>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</si>
  <si>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</si>
  <si>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</si>
  <si>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</si>
  <si>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</si>
  <si>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</si>
  <si>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</si>
  <si>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</si>
  <si>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</si>
  <si>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</si>
  <si>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</si>
  <si>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</si>
  <si>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</si>
  <si>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</si>
  <si>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</si>
  <si>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</si>
  <si>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</si>
  <si>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</si>
  <si>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</si>
  <si>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</si>
  <si>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</si>
  <si>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</si>
  <si>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</si>
  <si>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</si>
  <si>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</si>
  <si>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</si>
  <si>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</si>
  <si>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</si>
  <si>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</si>
  <si>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</si>
  <si>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</si>
  <si>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</si>
  <si>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</si>
  <si>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</si>
  <si>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</si>
  <si>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</si>
  <si>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</si>
  <si>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</si>
  <si>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</si>
  <si>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</si>
  <si>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</si>
  <si>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</si>
  <si>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</si>
  <si>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</si>
  <si>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</si>
  <si>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</si>
  <si>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</si>
  <si>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</si>
  <si>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</si>
  <si>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</si>
  <si>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</si>
  <si>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</si>
  <si>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</si>
  <si>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</si>
  <si>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</si>
  <si>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</si>
  <si>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</si>
  <si>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</si>
  <si>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</si>
  <si>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</si>
  <si>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</si>
  <si>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</si>
  <si>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</si>
  <si>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</si>
  <si>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</si>
  <si>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</si>
  <si>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</si>
  <si>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</si>
  <si>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</si>
  <si>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</si>
  <si>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</si>
  <si>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</si>
  <si>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</si>
  <si>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</si>
  <si>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</si>
  <si>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</si>
  <si>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</si>
  <si>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</si>
  <si>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</si>
  <si>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</si>
  <si>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</si>
  <si>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</si>
  <si>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</si>
  <si>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</si>
  <si>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</si>
  <si>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</si>
  <si>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</si>
  <si>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</si>
  <si>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</si>
  <si>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</si>
  <si>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</si>
  <si>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</si>
  <si>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</si>
  <si>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</si>
  <si>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</si>
  <si>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</si>
  <si>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</si>
  <si>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</si>
  <si>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</si>
  <si>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</si>
  <si>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</si>
  <si>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</si>
  <si>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</si>
  <si>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</si>
  <si>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</si>
  <si>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</si>
  <si>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</si>
  <si>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</si>
  <si>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</si>
  <si>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</si>
  <si>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</si>
  <si>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</si>
  <si>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</si>
  <si>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</si>
  <si>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</si>
  <si>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</si>
  <si>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</si>
  <si>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</si>
  <si>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</si>
  <si>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</si>
  <si>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</si>
  <si>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</si>
  <si>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</si>
  <si>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</si>
  <si>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</si>
  <si>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</si>
  <si>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</si>
  <si>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</si>
  <si>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</si>
  <si>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</si>
  <si>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</si>
  <si>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</si>
  <si>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</si>
  <si>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</si>
  <si>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</si>
  <si>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</si>
  <si>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</si>
  <si>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</si>
  <si>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</si>
  <si>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</si>
  <si>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</si>
  <si>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</si>
  <si>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</si>
  <si>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</si>
  <si>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</si>
  <si>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</si>
  <si>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</si>
  <si>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</si>
  <si>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</si>
  <si>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</si>
  <si>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</si>
  <si>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</si>
  <si>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</si>
  <si>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</si>
  <si>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</si>
  <si>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</si>
  <si>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</si>
  <si>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</si>
  <si>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</si>
  <si>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</si>
  <si>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</si>
  <si>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</si>
  <si>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</si>
  <si>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</si>
  <si>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</si>
  <si>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</si>
  <si>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</si>
  <si>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</si>
  <si>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</si>
  <si>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</si>
  <si>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</si>
  <si>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</si>
  <si>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</si>
  <si>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</si>
  <si>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</si>
  <si>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</si>
  <si>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</si>
  <si>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</si>
  <si>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</si>
  <si>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</si>
  <si>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</si>
  <si>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</si>
  <si>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</si>
  <si>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</si>
  <si>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</si>
  <si>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</si>
  <si>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</si>
  <si>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</si>
  <si>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</si>
  <si>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</si>
  <si>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</si>
  <si>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</si>
  <si>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</si>
  <si>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</si>
  <si>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</si>
  <si>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</si>
  <si>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</si>
  <si>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</si>
  <si>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</si>
  <si>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</si>
  <si>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</si>
  <si>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</si>
  <si>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</si>
  <si>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</si>
  <si>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</si>
  <si>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</si>
  <si>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</si>
  <si>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</si>
  <si>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</si>
  <si>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</si>
  <si>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</si>
  <si>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</si>
  <si>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</si>
  <si>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</si>
  <si>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</si>
  <si>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</si>
  <si>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</si>
  <si>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</si>
  <si>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</si>
  <si>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</si>
  <si>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</si>
  <si>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</si>
  <si>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</si>
  <si>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</si>
  <si>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</si>
  <si>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</si>
  <si>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</si>
  <si>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</si>
  <si>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</si>
  <si>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</si>
  <si>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</si>
  <si>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</si>
  <si>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</si>
  <si>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</si>
  <si>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</si>
  <si>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</si>
  <si>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</si>
  <si>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</si>
  <si>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</si>
  <si>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</si>
  <si>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</si>
  <si>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</si>
  <si>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</si>
  <si>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</si>
  <si>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</si>
  <si>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</si>
  <si>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</si>
  <si>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</si>
  <si>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</si>
  <si>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</si>
  <si>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</si>
  <si>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</si>
  <si>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</si>
  <si>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</si>
  <si>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</si>
  <si>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</si>
  <si>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</si>
  <si>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</si>
  <si>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</si>
  <si>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</si>
  <si>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</si>
  <si>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</si>
  <si>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</si>
  <si>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</si>
  <si>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</si>
  <si>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</si>
  <si>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</si>
  <si>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</si>
  <si>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</si>
  <si>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</si>
  <si>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</si>
  <si>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</si>
  <si>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</si>
  <si>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</si>
  <si>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</si>
  <si>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</si>
  <si>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</si>
  <si>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</si>
  <si>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</si>
  <si>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</si>
  <si>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</si>
  <si>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</si>
  <si>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</si>
  <si>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</si>
  <si>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</si>
  <si>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</si>
  <si>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</si>
  <si>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</si>
  <si>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</si>
  <si>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</si>
  <si>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</si>
  <si>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</si>
  <si>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</si>
  <si>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</si>
  <si>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</si>
  <si>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</si>
  <si>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</si>
  <si>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</si>
  <si>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</si>
  <si>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</si>
  <si>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</si>
  <si>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</si>
  <si>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</si>
  <si>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</si>
  <si>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</si>
  <si>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</si>
  <si>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</si>
  <si>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</si>
  <si>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</si>
  <si>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</si>
  <si>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</si>
  <si>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</si>
  <si>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</si>
  <si>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</si>
  <si>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</si>
  <si>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</si>
  <si>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</si>
  <si>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</si>
  <si>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</si>
  <si>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</si>
  <si>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</si>
  <si>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</si>
  <si>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</si>
  <si>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</si>
  <si>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</si>
  <si>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</si>
  <si>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</si>
  <si>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</si>
  <si>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</si>
  <si>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</si>
  <si>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</si>
  <si>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</si>
  <si>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</si>
  <si>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</si>
  <si>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</si>
  <si>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</si>
  <si>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</si>
  <si>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</si>
  <si>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</si>
  <si>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</si>
  <si>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</si>
  <si>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</si>
  <si>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</si>
  <si>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</si>
  <si>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</si>
  <si>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</si>
  <si>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</si>
  <si>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</si>
  <si>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</si>
  <si>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</si>
  <si>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</si>
  <si>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</si>
  <si>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</si>
  <si>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</si>
  <si>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</si>
  <si>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</si>
  <si>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</si>
  <si>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</si>
  <si>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</si>
  <si>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</si>
  <si>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</si>
  <si>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</si>
  <si>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</si>
  <si>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</si>
  <si>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</si>
  <si>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</si>
  <si>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</si>
  <si>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</si>
  <si>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</si>
  <si>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</si>
  <si>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</si>
  <si>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</si>
  <si>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</si>
  <si>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</si>
  <si>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</si>
  <si>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</si>
  <si>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</si>
  <si>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</si>
  <si>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</si>
  <si>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</si>
  <si>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</si>
  <si>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</si>
  <si>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</si>
  <si>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</si>
  <si>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</si>
  <si>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</si>
  <si>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</si>
  <si>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</si>
  <si>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</si>
  <si>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</si>
  <si>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</si>
  <si>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</si>
  <si>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</si>
  <si>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</si>
  <si>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</si>
  <si>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</si>
  <si>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</si>
  <si>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</si>
  <si>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</si>
  <si>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</si>
  <si>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</si>
  <si>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</si>
  <si>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</si>
  <si>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</si>
  <si>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</si>
  <si>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</si>
  <si>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</si>
  <si>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</si>
  <si>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</si>
  <si>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</si>
  <si>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</si>
  <si>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</si>
  <si>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</si>
  <si>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</si>
  <si>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</si>
  <si>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</si>
  <si>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</si>
  <si>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</si>
  <si>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</si>
  <si>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</si>
  <si>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</si>
  <si>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</si>
  <si>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</si>
  <si>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</si>
  <si>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</si>
  <si>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</si>
  <si>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</si>
  <si>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</si>
  <si>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</si>
  <si>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</si>
  <si>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</si>
  <si>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</si>
  <si>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</si>
  <si>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</si>
  <si>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</si>
  <si>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</si>
  <si>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</si>
  <si>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</si>
  <si>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</si>
  <si>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</si>
  <si>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</si>
  <si>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</si>
  <si>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</si>
  <si>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</si>
  <si>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</si>
  <si>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</si>
  <si>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</si>
  <si>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</si>
  <si>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</si>
  <si>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</si>
  <si>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</si>
  <si>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</si>
  <si>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</si>
  <si>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</si>
  <si>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</si>
  <si>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</si>
  <si>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</si>
  <si>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</si>
  <si>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</si>
  <si>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</si>
  <si>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</si>
  <si>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</si>
  <si>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</si>
  <si>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</si>
  <si>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</si>
  <si>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</si>
  <si>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</si>
  <si>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</si>
  <si>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</si>
  <si>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</si>
  <si>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</si>
  <si>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</si>
  <si>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</si>
  <si>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</si>
  <si>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</si>
  <si>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</si>
  <si>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</si>
  <si>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</si>
  <si>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</si>
  <si>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</si>
  <si>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</si>
  <si>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</si>
  <si>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</si>
  <si>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</si>
  <si>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</si>
  <si>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</si>
  <si>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</si>
  <si>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</si>
  <si>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</si>
  <si>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</si>
  <si>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</si>
  <si>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</si>
  <si>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</si>
  <si>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</si>
  <si>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</si>
  <si>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</si>
  <si>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</si>
  <si>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</si>
  <si>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</si>
  <si>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</si>
  <si>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</si>
  <si>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</si>
  <si>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</si>
  <si>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</si>
  <si>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</si>
  <si>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</si>
  <si>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</si>
  <si>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</si>
  <si>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</si>
  <si>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</si>
  <si>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</si>
  <si>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</si>
  <si>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</si>
  <si>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</si>
  <si>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</si>
  <si>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</si>
  <si>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</si>
  <si>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</si>
  <si>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</si>
  <si>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</si>
  <si>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</si>
  <si>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</si>
  <si>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</si>
  <si>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</si>
  <si>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</si>
  <si>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</si>
  <si>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</si>
  <si>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</si>
  <si>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</si>
  <si>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</si>
  <si>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</si>
  <si>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</si>
  <si>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</si>
  <si>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</si>
  <si>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</si>
  <si>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</si>
  <si>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</si>
  <si>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</si>
  <si>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</si>
  <si>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</si>
  <si>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</si>
  <si>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</si>
  <si>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</si>
  <si>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</si>
  <si>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</si>
  <si>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</si>
  <si>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</si>
  <si>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</si>
  <si>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</si>
  <si>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</si>
  <si>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</si>
  <si>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</si>
  <si>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</si>
  <si>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</si>
  <si>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</si>
  <si>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</si>
  <si>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</si>
  <si>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</si>
  <si>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</si>
  <si>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</si>
  <si>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</si>
  <si>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</si>
  <si>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</si>
  <si>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</si>
  <si>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</si>
  <si>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</si>
  <si>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</si>
  <si>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</si>
  <si>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</si>
  <si>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</si>
  <si>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</si>
  <si>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</si>
  <si>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</si>
  <si>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</si>
  <si>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</si>
  <si>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</si>
  <si>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</si>
  <si>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</si>
  <si>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</si>
  <si>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</si>
  <si>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</si>
  <si>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</si>
  <si>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</si>
  <si>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</si>
  <si>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</si>
  <si>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</si>
  <si>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</si>
  <si>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</si>
  <si>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</si>
  <si>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</si>
  <si>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</si>
  <si>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</si>
  <si>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</si>
  <si>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</si>
  <si>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</si>
  <si>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</si>
  <si>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</si>
  <si>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</si>
  <si>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</si>
  <si>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</si>
  <si>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</si>
  <si>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</si>
  <si>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</si>
  <si>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</si>
  <si>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</si>
  <si>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</si>
  <si>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</si>
  <si>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</si>
  <si>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</si>
  <si>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</si>
  <si>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</si>
  <si>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</si>
  <si>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</si>
  <si>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</si>
  <si>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</si>
  <si>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</si>
  <si>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</si>
  <si>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</si>
  <si>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</si>
  <si>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</si>
  <si>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</si>
  <si>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</si>
  <si>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</si>
  <si>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</si>
  <si>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</si>
  <si>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</si>
  <si>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</si>
  <si>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</si>
  <si>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</si>
  <si>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</si>
  <si>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</si>
  <si>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</si>
  <si>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</si>
  <si>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</si>
  <si>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</si>
  <si>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</si>
  <si>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</si>
  <si>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</si>
  <si>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</si>
  <si>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</si>
  <si>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</si>
  <si>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</si>
  <si>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</si>
  <si>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</si>
  <si>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</si>
  <si>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</si>
  <si>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</si>
  <si>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</si>
  <si>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</si>
  <si>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</si>
  <si>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</si>
  <si>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</si>
  <si>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</si>
  <si>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</si>
  <si>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</si>
  <si>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</si>
  <si>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</si>
  <si>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</si>
  <si>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</si>
  <si>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</si>
  <si>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</si>
  <si>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</si>
  <si>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</si>
  <si>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</si>
  <si>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</si>
  <si>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</si>
  <si>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</si>
  <si>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</si>
  <si>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</si>
  <si>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</si>
  <si>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</si>
  <si>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</si>
  <si>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</si>
  <si>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</si>
  <si>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</si>
  <si>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</si>
  <si>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</si>
  <si>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</si>
  <si>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</si>
  <si>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</si>
  <si>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</si>
  <si>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</si>
  <si>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</si>
  <si>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</si>
  <si>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</si>
  <si>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</si>
  <si>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</si>
  <si>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</si>
  <si>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</si>
  <si>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</si>
  <si>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</si>
  <si>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</si>
  <si>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</si>
  <si>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</si>
  <si>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</si>
  <si>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</si>
  <si>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</si>
  <si>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</si>
  <si>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</si>
  <si>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</si>
  <si>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</si>
  <si>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</si>
  <si>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</si>
  <si>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</si>
  <si>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</si>
  <si>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</si>
  <si>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</si>
  <si>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</si>
  <si>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</si>
  <si>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</si>
  <si>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</si>
  <si>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</si>
  <si>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</si>
  <si>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</si>
  <si>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</si>
  <si>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</si>
  <si>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</si>
  <si>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</si>
  <si>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</si>
  <si>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</si>
  <si>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</si>
  <si>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</si>
  <si>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</si>
  <si>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</si>
  <si>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</si>
  <si>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</si>
  <si>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</si>
  <si>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</si>
  <si>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</si>
  <si>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</si>
  <si>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</si>
  <si>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</si>
  <si>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</si>
  <si>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</si>
  <si>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</si>
  <si>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</si>
  <si>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</si>
  <si>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</si>
  <si>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</si>
  <si>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</si>
  <si>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</si>
  <si>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</si>
  <si>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</si>
  <si>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</si>
  <si>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</si>
  <si>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</si>
  <si>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</si>
  <si>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</si>
  <si>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</si>
  <si>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</si>
  <si>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</si>
  <si>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</si>
  <si>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</si>
  <si>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</si>
  <si>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</si>
  <si>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</si>
  <si>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</si>
  <si>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</si>
  <si>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</si>
  <si>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</si>
  <si>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</si>
  <si>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</si>
  <si>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</si>
  <si>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</si>
  <si>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</si>
  <si>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</si>
  <si>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</si>
  <si>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</si>
  <si>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</si>
  <si>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</si>
  <si>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</si>
  <si>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</si>
  <si>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</si>
  <si>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</si>
  <si>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</si>
  <si>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</si>
  <si>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</si>
  <si>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</si>
  <si>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</si>
  <si>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</si>
  <si>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</si>
  <si>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</si>
  <si>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</si>
  <si>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</si>
  <si>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</si>
  <si>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</si>
  <si>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</si>
  <si>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</si>
  <si>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</si>
  <si>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</si>
  <si>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</si>
  <si>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</si>
  <si>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</si>
  <si>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</si>
  <si>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</si>
  <si>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</si>
  <si>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</si>
  <si>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</si>
  <si>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</si>
  <si>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</si>
  <si>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</si>
  <si>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</si>
  <si>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</si>
  <si>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</si>
  <si>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</si>
  <si>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</si>
  <si>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</si>
  <si>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</si>
  <si>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</si>
  <si>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</si>
  <si>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</si>
  <si>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</si>
  <si>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</si>
  <si>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</si>
  <si>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</si>
  <si>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</si>
  <si>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</si>
  <si>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</si>
  <si>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</si>
  <si>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</si>
  <si>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</si>
  <si>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</si>
  <si>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</si>
  <si>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</si>
  <si>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</si>
  <si>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</si>
  <si>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</si>
  <si>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</si>
  <si>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</si>
  <si>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</si>
  <si>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</si>
  <si>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</si>
  <si>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</si>
  <si>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</si>
  <si>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</si>
  <si>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</si>
  <si>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</si>
  <si>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</si>
  <si>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</si>
  <si>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</si>
  <si>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</si>
  <si>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</si>
  <si>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</si>
  <si>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</si>
  <si>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</si>
  <si>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</si>
  <si>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</si>
  <si>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</si>
  <si>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</si>
  <si>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</si>
  <si>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</si>
  <si>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</si>
  <si>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</si>
  <si>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</si>
  <si>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</si>
  <si>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</si>
  <si>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</si>
  <si>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</si>
  <si>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</si>
  <si>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</si>
  <si>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</si>
  <si>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</si>
  <si>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</si>
  <si>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</si>
  <si>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</si>
  <si>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</si>
  <si>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</si>
  <si>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</si>
  <si>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</si>
  <si>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</si>
  <si>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</si>
  <si>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</si>
  <si>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</si>
  <si>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</si>
  <si>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</si>
  <si>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</si>
  <si>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</si>
  <si>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</si>
  <si>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</si>
  <si>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</si>
  <si>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</si>
  <si>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</si>
  <si>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</si>
  <si>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</si>
  <si>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</si>
  <si>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</si>
  <si>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</si>
  <si>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</si>
  <si>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</si>
  <si>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</si>
  <si>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</si>
  <si>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</si>
  <si>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</si>
  <si>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</si>
  <si>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</si>
  <si>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</si>
  <si>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</si>
  <si>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</si>
  <si>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</si>
  <si>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</si>
  <si>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</si>
  <si>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</si>
  <si>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</si>
  <si>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</si>
  <si>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</si>
  <si>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</si>
  <si>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</si>
  <si>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</si>
  <si>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</si>
  <si>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</si>
  <si>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</si>
  <si>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</si>
  <si>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</si>
  <si>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</si>
  <si>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</si>
  <si>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</si>
  <si>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</si>
  <si>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</si>
  <si>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</si>
  <si>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</si>
  <si>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</si>
  <si>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</si>
  <si>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</si>
  <si>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</si>
  <si>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</si>
  <si>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</si>
  <si>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</si>
  <si>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</si>
  <si>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</si>
  <si>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</si>
  <si>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</si>
  <si>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</si>
  <si>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</si>
  <si>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</si>
  <si>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</si>
  <si>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</si>
  <si>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</si>
  <si>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</si>
  <si>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</si>
  <si>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</si>
  <si>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</si>
  <si>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</si>
  <si>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</si>
  <si>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</si>
  <si>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</si>
  <si>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</si>
  <si>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</si>
  <si>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</si>
  <si>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</si>
  <si>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</si>
  <si>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</si>
  <si>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</si>
  <si>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</si>
  <si>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</si>
  <si>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</si>
  <si>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</si>
  <si>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</si>
  <si>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</si>
  <si>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</si>
  <si>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</si>
  <si>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</si>
  <si>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</si>
  <si>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</si>
  <si>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</si>
  <si>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</si>
  <si>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</si>
  <si>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</si>
  <si>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</si>
  <si>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</si>
  <si>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</si>
  <si>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</si>
  <si>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</si>
  <si>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</si>
  <si>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</si>
  <si>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</si>
  <si>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</si>
  <si>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</si>
  <si>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</si>
  <si>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</si>
  <si>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</si>
  <si>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</si>
  <si>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</si>
  <si>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</si>
  <si>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</si>
  <si>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</si>
  <si>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</si>
  <si>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</si>
  <si>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</si>
  <si>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</si>
  <si>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</si>
  <si>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</si>
  <si>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</si>
  <si>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</si>
  <si>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</si>
  <si>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</si>
  <si>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</si>
  <si>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</si>
  <si>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</si>
  <si>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</si>
  <si>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</si>
  <si>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</si>
  <si>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</si>
  <si>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</si>
  <si>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</si>
  <si>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</si>
  <si>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</si>
  <si>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</si>
  <si>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</si>
  <si>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</si>
  <si>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</si>
  <si>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</si>
  <si>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</si>
  <si>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</si>
  <si>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</si>
  <si>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</si>
  <si>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</si>
  <si>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</si>
  <si>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</si>
  <si>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</si>
  <si>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</si>
  <si>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</si>
  <si>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</si>
  <si>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</si>
  <si>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</si>
  <si>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</si>
  <si>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</si>
  <si>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</si>
  <si>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</si>
  <si>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</si>
  <si>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</si>
  <si>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</si>
  <si>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</si>
  <si>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</si>
  <si>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</si>
  <si>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</si>
  <si>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</si>
  <si>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</si>
  <si>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</si>
  <si>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</si>
  <si>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</si>
  <si>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</si>
  <si>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</si>
  <si>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</si>
  <si>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</si>
  <si>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</si>
  <si>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</si>
  <si>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</si>
  <si>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</si>
  <si>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</si>
  <si>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</si>
  <si>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</si>
  <si>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</si>
  <si>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</si>
  <si>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</si>
  <si>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</si>
  <si>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</si>
  <si>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</si>
  <si>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</si>
  <si>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</si>
  <si>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</si>
  <si>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</si>
  <si>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</si>
  <si>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</si>
  <si>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</si>
  <si>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</si>
  <si>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</si>
  <si>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</si>
  <si>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</si>
  <si>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</si>
  <si>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</si>
  <si>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</si>
  <si>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</si>
  <si>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</si>
  <si>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</si>
  <si>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</si>
  <si>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</si>
  <si>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</si>
  <si>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</si>
  <si>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</si>
  <si>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</si>
  <si>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</si>
  <si>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</si>
  <si>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</si>
  <si>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</si>
  <si>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</si>
  <si>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</si>
  <si>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</si>
  <si>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</si>
  <si>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</si>
  <si>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</si>
  <si>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</si>
  <si>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</si>
  <si>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</si>
  <si>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</si>
  <si>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</si>
  <si>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</si>
  <si>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</si>
  <si>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</si>
  <si>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</si>
  <si>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</si>
  <si>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</si>
  <si>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</si>
  <si>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</si>
  <si>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</si>
  <si>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</si>
  <si>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</si>
  <si>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</si>
  <si>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</si>
  <si>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</si>
  <si>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</si>
  <si>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</si>
  <si>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</si>
  <si>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</si>
  <si>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</si>
  <si>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</si>
  <si>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</si>
  <si>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</si>
  <si>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</si>
  <si>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</si>
  <si>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</si>
  <si>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</si>
  <si>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</si>
  <si>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</si>
  <si>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</si>
  <si>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</si>
  <si>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</si>
  <si>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</si>
  <si>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</si>
  <si>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</si>
  <si>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</si>
  <si>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</si>
  <si>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</si>
  <si>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</si>
  <si>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</si>
  <si>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</si>
  <si>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</si>
  <si>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</si>
  <si>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</si>
  <si>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</si>
  <si>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</si>
  <si>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</si>
  <si>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</si>
  <si>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</si>
  <si>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</si>
  <si>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</si>
  <si>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</si>
  <si>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</si>
  <si>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</si>
  <si>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</si>
  <si>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</si>
  <si>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</si>
  <si>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</si>
  <si>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</si>
  <si>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</si>
  <si>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</si>
  <si>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</si>
  <si>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</si>
  <si>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</si>
  <si>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</si>
  <si>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</si>
  <si>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</si>
  <si>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</si>
  <si>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</si>
  <si>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</si>
  <si>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</si>
  <si>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</si>
  <si>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</si>
  <si>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</si>
  <si>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</si>
  <si>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</si>
  <si>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</si>
  <si>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</si>
  <si>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</si>
  <si>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</si>
  <si>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</si>
  <si>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</si>
  <si>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</si>
  <si>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</si>
  <si>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</si>
  <si>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</si>
  <si>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</si>
  <si>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</si>
  <si>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</si>
  <si>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</si>
  <si>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</si>
  <si>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</si>
  <si>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</si>
  <si>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</si>
  <si>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</si>
  <si>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</si>
  <si>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</si>
  <si>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</si>
  <si>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</si>
  <si>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</si>
  <si>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</si>
  <si>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</si>
  <si>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</si>
  <si>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</si>
  <si>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</si>
  <si>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</si>
  <si>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</si>
  <si>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</si>
  <si>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</si>
  <si>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</si>
  <si>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</si>
  <si>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</si>
  <si>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</si>
  <si>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</si>
  <si>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</si>
  <si>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</si>
  <si>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</si>
  <si>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</si>
  <si>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</si>
  <si>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</si>
  <si>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</si>
  <si>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</si>
  <si>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</si>
  <si>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</si>
  <si>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</si>
  <si>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</si>
  <si>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</si>
  <si>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</si>
  <si>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</si>
  <si>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</si>
  <si>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</si>
  <si>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</si>
  <si>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</si>
  <si>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</si>
  <si>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</si>
  <si>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</si>
  <si>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</si>
  <si>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</si>
  <si>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</si>
  <si>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</si>
  <si>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</si>
  <si>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</si>
  <si>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</si>
  <si>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</si>
  <si>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</si>
  <si>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</si>
  <si>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</si>
  <si>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</si>
  <si>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</si>
  <si>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</si>
  <si>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</si>
  <si>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</si>
  <si>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</si>
  <si>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</si>
  <si>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</si>
  <si>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</si>
  <si>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</si>
  <si>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</si>
  <si>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</si>
  <si>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</si>
  <si>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</si>
  <si>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</si>
  <si>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</si>
  <si>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</si>
  <si>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</si>
  <si>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</si>
  <si>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</si>
  <si>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</si>
  <si>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</si>
  <si>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</si>
  <si>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</si>
  <si>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</si>
  <si>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</si>
  <si>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</si>
  <si>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</si>
  <si>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</si>
  <si>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</si>
  <si>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</si>
  <si>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</si>
  <si>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</si>
  <si>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</si>
  <si>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</si>
  <si>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</si>
  <si>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</si>
  <si>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</si>
  <si>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</si>
  <si>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</si>
  <si>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</si>
  <si>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</si>
  <si>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</si>
  <si>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</si>
  <si>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</si>
  <si>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</si>
  <si>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</si>
  <si>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</si>
  <si>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</si>
  <si>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</si>
  <si>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</si>
  <si>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</si>
  <si>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</si>
  <si>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</si>
  <si>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</si>
  <si>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</si>
  <si>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</si>
  <si>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</si>
  <si>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</si>
  <si>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</si>
  <si>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</si>
  <si>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</si>
  <si>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</si>
  <si>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</si>
  <si>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</si>
  <si>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</si>
  <si>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</si>
  <si>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</si>
  <si>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</si>
  <si>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</si>
  <si>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</si>
  <si>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</si>
  <si>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</si>
  <si>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</si>
  <si>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</si>
  <si>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</si>
  <si>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</si>
  <si>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</si>
  <si>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</si>
  <si>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</si>
  <si>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</si>
  <si>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</si>
  <si>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</si>
  <si>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</si>
  <si>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</si>
  <si>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</si>
  <si>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</si>
  <si>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</si>
  <si>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</si>
  <si>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</si>
  <si>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</si>
  <si>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</si>
  <si>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</si>
  <si>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</si>
  <si>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</si>
  <si>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</si>
  <si>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</si>
  <si>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</si>
  <si>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</si>
  <si>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</si>
  <si>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</si>
  <si>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</si>
  <si>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</si>
  <si>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</si>
  <si>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</si>
  <si>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</si>
  <si>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</si>
  <si>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</si>
  <si>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</si>
  <si>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</si>
  <si>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</si>
  <si>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</si>
  <si>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</si>
  <si>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</si>
  <si>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</si>
  <si>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</si>
  <si>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</si>
  <si>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</si>
  <si>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</si>
  <si>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</si>
  <si>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</si>
  <si>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</si>
  <si>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</si>
  <si>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</si>
  <si>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</si>
  <si>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</si>
  <si>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</si>
  <si>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</si>
  <si>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</si>
  <si>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</si>
  <si>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</si>
  <si>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</si>
  <si>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</si>
  <si>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</si>
  <si>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</si>
  <si>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</si>
  <si>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</si>
  <si>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</si>
  <si>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</si>
  <si>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</si>
  <si>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</si>
  <si>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</si>
  <si>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</si>
  <si>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</si>
  <si>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</si>
  <si>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</si>
  <si>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</si>
  <si>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</si>
  <si>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</si>
  <si>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</si>
  <si>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</si>
  <si>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</si>
  <si>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</si>
  <si>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</si>
  <si>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</si>
  <si>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</si>
  <si>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</si>
  <si>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</si>
  <si>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</si>
  <si>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</si>
  <si>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</si>
  <si>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</si>
  <si>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</si>
  <si>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</si>
  <si>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</si>
  <si>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</si>
  <si>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</si>
  <si>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</si>
  <si>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</si>
  <si>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</si>
  <si>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</si>
  <si>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</si>
  <si>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</si>
  <si>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</si>
  <si>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</si>
  <si>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</si>
  <si>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</si>
  <si>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</si>
  <si>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</si>
  <si>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</si>
  <si>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</si>
  <si>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</si>
  <si>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</si>
  <si>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</si>
  <si>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</si>
  <si>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</si>
  <si>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</si>
  <si>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</si>
  <si>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</si>
  <si>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</si>
  <si>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</si>
  <si>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</si>
  <si>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</si>
  <si>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</si>
  <si>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</si>
  <si>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</si>
  <si>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</si>
  <si>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</si>
  <si>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</si>
  <si>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</si>
  <si>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</si>
  <si>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</si>
  <si>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</si>
  <si>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</si>
  <si>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</si>
  <si>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</si>
  <si>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</si>
  <si>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</si>
  <si>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</si>
  <si>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</si>
  <si>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</si>
  <si>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</si>
  <si>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</si>
  <si>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</si>
  <si>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</si>
  <si>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</si>
  <si>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</si>
  <si>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</si>
  <si>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</si>
  <si>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</si>
  <si>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</si>
  <si>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</si>
  <si>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</si>
  <si>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</si>
  <si>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</si>
  <si>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</si>
  <si>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</si>
  <si>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</si>
  <si>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</si>
  <si>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</si>
  <si>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</si>
  <si>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</si>
  <si>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</si>
  <si>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</si>
  <si>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</si>
  <si>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</si>
  <si>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</si>
  <si>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</si>
  <si>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</si>
  <si>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</si>
  <si>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</si>
  <si>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</si>
  <si>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</si>
  <si>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</si>
  <si>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</si>
  <si>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</si>
  <si>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</si>
  <si>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</si>
  <si>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</si>
  <si>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</si>
  <si>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</si>
  <si>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</si>
  <si>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</si>
  <si>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</si>
  <si>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</si>
  <si>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</si>
  <si>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</si>
  <si>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</si>
  <si>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</si>
  <si>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</si>
  <si>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</si>
  <si>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</si>
  <si>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</si>
  <si>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</si>
  <si>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</si>
  <si>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</si>
  <si>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</si>
  <si>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</si>
  <si>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</si>
  <si>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</si>
  <si>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</si>
  <si>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</si>
  <si>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</si>
  <si>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</si>
  <si>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</si>
  <si>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</si>
  <si>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</si>
  <si>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</si>
  <si>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</si>
  <si>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</si>
  <si>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</si>
  <si>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</si>
  <si>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</si>
  <si>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</si>
  <si>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</si>
  <si>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</si>
  <si>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</si>
  <si>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</si>
  <si>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</si>
  <si>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</si>
  <si>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</si>
  <si>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</si>
  <si>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</si>
  <si>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</si>
  <si>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</si>
  <si>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</si>
  <si>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</si>
  <si>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</si>
  <si>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</si>
  <si>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</si>
  <si>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</si>
  <si>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</si>
  <si>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</si>
  <si>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</si>
  <si>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</si>
  <si>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</si>
  <si>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</si>
  <si>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</si>
  <si>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</si>
  <si>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</si>
  <si>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</si>
  <si>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</si>
  <si>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</si>
  <si>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</si>
  <si>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</si>
  <si>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</si>
  <si>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</si>
  <si>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</si>
  <si>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</si>
  <si>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</si>
  <si>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</si>
  <si>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</si>
  <si>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</si>
  <si>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</si>
  <si>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</si>
  <si>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</si>
  <si>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</si>
  <si>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</si>
  <si>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</si>
  <si>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</si>
  <si>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</si>
  <si>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</si>
  <si>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</si>
  <si>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</si>
  <si>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</si>
  <si>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</si>
  <si>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</si>
  <si>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</si>
  <si>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</si>
  <si>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</si>
  <si>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</si>
  <si>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</si>
  <si>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</si>
  <si>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</si>
  <si>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</si>
  <si>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</si>
  <si>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</si>
  <si>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</si>
  <si>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</si>
  <si>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</si>
  <si>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</si>
  <si>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</si>
  <si>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</si>
  <si>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</si>
  <si>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</si>
  <si>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</si>
  <si>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</si>
  <si>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</si>
  <si>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</si>
  <si>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</si>
  <si>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</si>
  <si>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</si>
  <si>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</si>
  <si>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</si>
  <si>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</si>
  <si>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</si>
  <si>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</si>
  <si>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</si>
  <si>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</si>
  <si>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</si>
  <si>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</si>
  <si>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</si>
  <si>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</si>
  <si>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</si>
  <si>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</si>
  <si>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</si>
  <si>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</si>
  <si>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</si>
  <si>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</si>
  <si>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</si>
  <si>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</si>
  <si>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</si>
  <si>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</si>
  <si>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</si>
  <si>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</si>
  <si>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</si>
  <si>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</si>
  <si>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</si>
  <si>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</si>
  <si>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</si>
  <si>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</si>
  <si>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</si>
  <si>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</si>
  <si>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</si>
  <si>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</si>
  <si>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</si>
  <si>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</si>
  <si>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</si>
  <si>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</si>
  <si>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</si>
  <si>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</si>
  <si>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</si>
  <si>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</si>
  <si>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</si>
  <si>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</si>
  <si>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</si>
  <si>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</si>
  <si>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</si>
  <si>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</si>
  <si>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</si>
  <si>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</si>
  <si>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</si>
  <si>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</si>
  <si>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</si>
  <si>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</si>
  <si>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</si>
  <si>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</si>
  <si>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</si>
  <si>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</si>
  <si>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</si>
  <si>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</si>
  <si>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</si>
  <si>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</si>
  <si>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</si>
  <si>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</si>
  <si>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</si>
  <si>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</si>
  <si>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</si>
  <si>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</si>
  <si>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</si>
  <si>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</si>
  <si>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</si>
  <si>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</si>
  <si>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</si>
  <si>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</si>
  <si>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</si>
  <si>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</si>
  <si>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</si>
  <si>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</si>
  <si>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</si>
  <si>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</si>
  <si>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</si>
  <si>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</si>
  <si>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</si>
  <si>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</si>
  <si>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</si>
  <si>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</si>
  <si>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</si>
  <si>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</si>
  <si>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</si>
  <si>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</si>
  <si>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</si>
  <si>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</si>
  <si>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</si>
  <si>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</si>
  <si>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</si>
  <si>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</si>
  <si>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</si>
  <si>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</si>
  <si>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</si>
  <si>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</si>
  <si>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</si>
  <si>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</si>
  <si>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</si>
  <si>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</si>
  <si>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</si>
  <si>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</si>
  <si>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</si>
  <si>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</si>
  <si>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</si>
  <si>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</si>
  <si>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</si>
  <si>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</si>
  <si>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</si>
  <si>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</si>
  <si>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</si>
  <si>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</si>
  <si>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</si>
  <si>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</si>
  <si>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</si>
  <si>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</si>
  <si>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</si>
  <si>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</si>
  <si>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</si>
  <si>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</si>
  <si>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</si>
  <si>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</si>
  <si>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</si>
  <si>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</si>
  <si>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</si>
  <si>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</si>
  <si>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</si>
  <si>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</si>
  <si>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</si>
  <si>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</si>
  <si>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</si>
  <si>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</si>
  <si>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</si>
  <si>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</si>
  <si>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</si>
  <si>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</si>
  <si>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</si>
  <si>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</si>
  <si>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</si>
  <si>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</si>
  <si>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</si>
  <si>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</si>
  <si>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</si>
  <si>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</si>
  <si>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</si>
  <si>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</si>
  <si>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</si>
  <si>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</si>
  <si>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</si>
  <si>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</si>
  <si>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</si>
  <si>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</si>
  <si>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</si>
  <si>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</si>
  <si>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</si>
  <si>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</si>
  <si>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</si>
  <si>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</si>
  <si>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</si>
  <si>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</si>
  <si>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</si>
  <si>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</si>
  <si>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</si>
  <si>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</si>
  <si>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</si>
  <si>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</si>
  <si>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</si>
  <si>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</si>
  <si>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</si>
  <si>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</si>
  <si>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</si>
  <si>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</si>
  <si>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</si>
  <si>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</si>
  <si>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</si>
  <si>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</si>
  <si>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</si>
  <si>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</si>
  <si>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</si>
  <si>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</si>
  <si>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</si>
  <si>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</si>
  <si>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</si>
  <si>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</si>
  <si>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</si>
  <si>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</si>
  <si>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</si>
  <si>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</si>
  <si>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</si>
  <si>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</si>
  <si>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</si>
  <si>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</si>
  <si>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</si>
  <si>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</si>
  <si>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</si>
  <si>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</si>
  <si>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</si>
  <si>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</si>
  <si>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</si>
  <si>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</si>
  <si>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</si>
  <si>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</si>
  <si>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</si>
  <si>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</si>
  <si>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</si>
  <si>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</si>
  <si>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</si>
  <si>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</si>
  <si>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</si>
  <si>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</si>
  <si>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</si>
  <si>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</si>
  <si>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</si>
  <si>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</si>
  <si>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</si>
  <si>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</si>
  <si>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</si>
  <si>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</si>
  <si>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</si>
  <si>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</si>
  <si>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</si>
  <si>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</si>
  <si>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</si>
  <si>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</si>
  <si>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</si>
  <si>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</si>
  <si>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</si>
  <si>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</si>
  <si>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</si>
  <si>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</si>
  <si>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</si>
  <si>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</si>
  <si>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</si>
  <si>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</si>
  <si>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</si>
  <si>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</si>
  <si>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</si>
  <si>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</si>
  <si>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</si>
  <si>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</si>
  <si>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</si>
  <si>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</si>
  <si>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</si>
  <si>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</si>
  <si>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</si>
  <si>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</si>
  <si>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</si>
  <si>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</si>
  <si>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</si>
  <si>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</si>
  <si>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</si>
  <si>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</si>
  <si>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</si>
  <si>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</si>
  <si>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</si>
  <si>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</si>
  <si>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</si>
  <si>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</si>
  <si>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</si>
  <si>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</si>
  <si>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</si>
  <si>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</si>
  <si>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</si>
  <si>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</si>
  <si>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</si>
  <si>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</si>
  <si>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</si>
  <si>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</si>
  <si>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</si>
  <si>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</si>
  <si>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</si>
  <si>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</si>
  <si>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</si>
  <si>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</si>
  <si>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</si>
  <si>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</si>
  <si>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</si>
  <si>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</si>
  <si>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</si>
  <si>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</si>
  <si>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</si>
  <si>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</si>
  <si>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</si>
  <si>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</si>
  <si>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</si>
  <si>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</si>
  <si>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</si>
  <si>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</si>
  <si>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</si>
  <si>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</si>
  <si>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</si>
  <si>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</si>
  <si>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</si>
  <si>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</si>
  <si>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</si>
  <si>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</si>
  <si>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</si>
  <si>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</si>
  <si>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</si>
  <si>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</si>
  <si>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</si>
  <si>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</si>
  <si>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</si>
  <si>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</si>
  <si>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</si>
  <si>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</si>
  <si>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</si>
  <si>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</si>
  <si>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</si>
  <si>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</si>
  <si>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</si>
  <si>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</si>
  <si>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</si>
  <si>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</si>
  <si>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</si>
  <si>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</si>
  <si>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</si>
  <si>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</si>
  <si>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</si>
  <si>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</si>
  <si>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</si>
  <si>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</si>
  <si>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</si>
  <si>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</si>
  <si>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</si>
  <si>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</si>
  <si>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</si>
  <si>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</si>
  <si>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</si>
  <si>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</si>
  <si>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</si>
  <si>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</si>
  <si>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</si>
  <si>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</si>
  <si>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</si>
  <si>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</si>
  <si>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</si>
  <si>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</si>
  <si>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</si>
  <si>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</si>
  <si>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</si>
  <si>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</si>
  <si>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</si>
  <si>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</si>
  <si>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</si>
  <si>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</si>
  <si>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</si>
  <si>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</si>
  <si>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</si>
  <si>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</si>
  <si>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</si>
  <si>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</si>
  <si>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</si>
  <si>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</si>
  <si>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</si>
  <si>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</si>
  <si>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</si>
  <si>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</si>
  <si>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</si>
  <si>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</si>
  <si>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</si>
  <si>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</si>
  <si>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</si>
  <si>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</si>
  <si>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</si>
  <si>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</si>
  <si>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</si>
  <si>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</si>
  <si>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</si>
  <si>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</si>
  <si>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</si>
  <si>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</si>
  <si>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</si>
  <si>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</si>
  <si>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</si>
  <si>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</si>
  <si>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</si>
  <si>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</si>
  <si>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</si>
  <si>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</si>
  <si>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</si>
  <si>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</si>
  <si>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</si>
  <si>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</si>
  <si>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</si>
  <si>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</si>
  <si>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</si>
  <si>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</si>
  <si>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</si>
  <si>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</si>
  <si>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</si>
  <si>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</si>
  <si>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</si>
  <si>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</si>
  <si>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</si>
  <si>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</si>
  <si>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</si>
  <si>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</si>
  <si>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</si>
  <si>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</si>
  <si>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</si>
  <si>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</si>
  <si>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</si>
  <si>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</si>
  <si>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</si>
  <si>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</si>
  <si>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</si>
  <si>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</si>
  <si>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</si>
  <si>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</si>
  <si>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</si>
  <si>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</si>
  <si>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</si>
  <si>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</si>
  <si>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</si>
  <si>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</si>
  <si>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</si>
  <si>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</si>
  <si>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</si>
  <si>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</si>
  <si>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</si>
  <si>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</si>
  <si>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</si>
  <si>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</si>
  <si>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</si>
  <si>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</si>
  <si>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</si>
  <si>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</si>
  <si>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</si>
  <si>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</si>
  <si>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</si>
  <si>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</si>
  <si>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</si>
  <si>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</si>
  <si>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</si>
  <si>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</si>
  <si>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</si>
  <si>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</si>
  <si>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</si>
  <si>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</si>
  <si>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</si>
  <si>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</si>
  <si>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</si>
  <si>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</si>
  <si>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</si>
  <si>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</si>
  <si>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</si>
  <si>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</si>
  <si>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</si>
  <si>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</si>
  <si>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</si>
  <si>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</si>
  <si>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</si>
  <si>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</si>
  <si>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</si>
  <si>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</si>
  <si>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</si>
  <si>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</si>
  <si>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</si>
  <si>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</si>
  <si>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</si>
  <si>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</si>
  <si>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</si>
  <si>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</si>
  <si>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</si>
  <si>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</si>
  <si>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</si>
  <si>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</si>
  <si>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</si>
  <si>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</si>
  <si>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</si>
  <si>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</si>
  <si>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</si>
  <si>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</si>
  <si>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</si>
  <si>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</si>
  <si>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</si>
  <si>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</si>
  <si>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</si>
  <si>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</si>
  <si>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</si>
  <si>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</si>
  <si>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</si>
  <si>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</si>
  <si>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</si>
  <si>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</si>
  <si>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</si>
  <si>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</si>
  <si>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</si>
  <si>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</si>
  <si>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</si>
  <si>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</si>
  <si>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</si>
  <si>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</si>
  <si>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</si>
  <si>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</si>
  <si>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</si>
  <si>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</si>
  <si>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</si>
  <si>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</si>
  <si>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</si>
  <si>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</si>
  <si>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</si>
  <si>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</si>
  <si>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</si>
  <si>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</si>
  <si>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</si>
  <si>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</si>
  <si>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</si>
  <si>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</si>
  <si>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</si>
  <si>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</si>
  <si>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</si>
  <si>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</si>
  <si>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</si>
  <si>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</si>
  <si>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</si>
  <si>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</si>
  <si>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</si>
  <si>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</si>
  <si>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</si>
  <si>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</si>
  <si>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</si>
  <si>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</si>
  <si>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</si>
  <si>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</si>
  <si>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</si>
  <si>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</si>
  <si>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</si>
  <si>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</si>
  <si>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</si>
  <si>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</si>
  <si>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</si>
  <si>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</si>
  <si>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</si>
  <si>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</si>
  <si>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</si>
  <si>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</si>
  <si>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</si>
  <si>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</si>
  <si>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</si>
  <si>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</si>
  <si>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</si>
  <si>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</si>
  <si>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</si>
  <si>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</si>
  <si>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</si>
  <si>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</si>
  <si>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</si>
  <si>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</si>
  <si>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</si>
  <si>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</si>
  <si>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</si>
  <si>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</si>
  <si>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</si>
  <si>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</si>
  <si>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</si>
  <si>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</si>
  <si>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</si>
  <si>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</si>
  <si>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</si>
  <si>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</si>
  <si>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</si>
  <si>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</si>
  <si>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</si>
  <si>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</si>
  <si>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</si>
  <si>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</si>
  <si>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</si>
  <si>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</si>
  <si>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</si>
  <si>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</si>
  <si>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</si>
  <si>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</si>
  <si>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</si>
  <si>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</si>
  <si>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</si>
  <si>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</si>
  <si>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</si>
  <si>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</si>
  <si>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</si>
  <si>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</si>
  <si>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</si>
  <si>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</si>
  <si>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</si>
  <si>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</si>
  <si>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</si>
  <si>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</si>
  <si>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</si>
  <si>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</si>
  <si>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</si>
  <si>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</si>
  <si>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</si>
  <si>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</si>
  <si>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</si>
  <si>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</si>
  <si>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</si>
  <si>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</si>
  <si>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</si>
  <si>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</si>
  <si>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</si>
  <si>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</si>
  <si>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</si>
  <si>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</si>
  <si>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</si>
  <si>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</si>
  <si>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</si>
  <si>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</si>
  <si>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</si>
  <si>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</si>
  <si>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</si>
  <si>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</si>
  <si>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</si>
  <si>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</si>
  <si>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</si>
  <si>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</si>
  <si>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</si>
  <si>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</si>
  <si>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</si>
  <si>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</si>
  <si>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</si>
  <si>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</si>
  <si>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</si>
  <si>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</si>
  <si>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</si>
  <si>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</si>
  <si>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</si>
  <si>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</si>
  <si>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</si>
  <si>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</si>
  <si>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</si>
  <si>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</si>
  <si>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</si>
  <si>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</si>
  <si>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</si>
  <si>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</si>
  <si>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</si>
  <si>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</si>
  <si>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</si>
  <si>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</si>
  <si>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</si>
  <si>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</si>
  <si>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</si>
  <si>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</si>
  <si>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</si>
  <si>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</si>
  <si>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</si>
  <si>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</si>
  <si>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</si>
  <si>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</si>
  <si>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</si>
  <si>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</si>
  <si>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</si>
  <si>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</si>
  <si>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</si>
  <si>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</si>
  <si>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</si>
  <si>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</si>
  <si>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</si>
  <si>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</si>
  <si>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</si>
  <si>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</si>
  <si>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</si>
  <si>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</si>
  <si>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</si>
  <si>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</si>
  <si>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</si>
  <si>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</si>
  <si>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</si>
  <si>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</si>
  <si>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</si>
  <si>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</si>
  <si>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</si>
  <si>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</si>
  <si>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</si>
  <si>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</si>
  <si>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</si>
  <si>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</si>
  <si>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</si>
  <si>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</si>
  <si>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</si>
  <si>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</si>
  <si>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</si>
  <si>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</si>
  <si>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</si>
  <si>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</si>
  <si>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</si>
  <si>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</si>
  <si>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</si>
  <si>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</si>
  <si>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</si>
  <si>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</si>
  <si>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</si>
  <si>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</si>
  <si>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</si>
  <si>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</si>
  <si>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</si>
  <si>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</si>
  <si>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</si>
  <si>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</si>
  <si>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</si>
  <si>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</si>
  <si>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</si>
  <si>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</si>
  <si>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</si>
  <si>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</si>
  <si>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</si>
  <si>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</si>
  <si>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</si>
  <si>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</si>
  <si>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</si>
  <si>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</si>
  <si>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</si>
  <si>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</si>
  <si>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</si>
  <si>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</si>
  <si>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</si>
  <si>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</si>
  <si>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</si>
  <si>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</si>
  <si>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</si>
  <si>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</si>
  <si>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</si>
  <si>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</si>
  <si>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</si>
  <si>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</si>
  <si>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</si>
  <si>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</si>
  <si>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</si>
  <si>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</si>
  <si>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</si>
  <si>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</si>
  <si>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</si>
  <si>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</si>
  <si>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</si>
  <si>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</si>
  <si>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</si>
  <si>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</si>
  <si>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</si>
  <si>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</si>
  <si>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</si>
  <si>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</si>
  <si>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</si>
  <si>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</si>
  <si>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</si>
  <si>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</si>
  <si>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</si>
  <si>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</si>
  <si>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</si>
  <si>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</si>
  <si>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</si>
  <si>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</si>
  <si>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</si>
  <si>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</si>
  <si>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</si>
  <si>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</si>
  <si>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</si>
  <si>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</si>
  <si>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</si>
  <si>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</si>
  <si>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</si>
  <si>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</si>
  <si>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</si>
  <si>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</si>
  <si>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</si>
  <si>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</si>
  <si>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</si>
  <si>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</si>
  <si>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</si>
  <si>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</si>
  <si>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</si>
  <si>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</si>
  <si>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</si>
  <si>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</si>
  <si>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</si>
  <si>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</si>
  <si>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</si>
  <si>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</si>
  <si>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</si>
  <si>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</si>
  <si>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</si>
  <si>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</si>
  <si>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</si>
  <si>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</si>
  <si>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</si>
  <si>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</si>
  <si>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</si>
  <si>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</si>
  <si>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</si>
  <si>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</si>
  <si>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</si>
  <si>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</si>
  <si>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</si>
  <si>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</si>
  <si>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</si>
  <si>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</si>
  <si>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</si>
  <si>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</si>
  <si>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</si>
  <si>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</si>
  <si>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</si>
  <si>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</si>
  <si>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</si>
  <si>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</si>
  <si>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</si>
  <si>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</si>
  <si>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</si>
  <si>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</si>
  <si>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</si>
  <si>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</si>
  <si>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</si>
  <si>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</si>
  <si>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</si>
  <si>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</si>
  <si>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</si>
  <si>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</si>
  <si>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</si>
  <si>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</si>
  <si>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</si>
  <si>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</si>
  <si>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</si>
  <si>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</si>
  <si>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</si>
  <si>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</si>
  <si>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</si>
  <si>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</si>
  <si>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</si>
  <si>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</si>
  <si>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</si>
  <si>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</si>
  <si>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</si>
  <si>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</si>
  <si>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</si>
  <si>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</si>
  <si>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</si>
  <si>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</si>
  <si>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</si>
  <si>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</si>
  <si>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</si>
  <si>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</si>
  <si>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</si>
  <si>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</si>
  <si>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</si>
  <si>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</si>
  <si>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</si>
  <si>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</si>
  <si>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</si>
  <si>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</si>
  <si>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</si>
  <si>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</si>
  <si>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</si>
  <si>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</si>
  <si>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</si>
  <si>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</si>
  <si>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</si>
  <si>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</si>
  <si>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</si>
  <si>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</si>
  <si>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</si>
  <si>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</si>
  <si>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</si>
  <si>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</si>
  <si>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</si>
  <si>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</si>
  <si>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</si>
  <si>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</si>
  <si>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</si>
  <si>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</si>
  <si>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</si>
  <si>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</si>
  <si>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</si>
  <si>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</si>
  <si>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</si>
  <si>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</si>
  <si>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</si>
  <si>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</si>
  <si>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</si>
  <si>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</si>
  <si>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</si>
  <si>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</si>
  <si>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</si>
  <si>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</si>
  <si>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</si>
  <si>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</si>
  <si>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</si>
  <si>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</si>
  <si>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</si>
  <si>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</si>
  <si>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</si>
  <si>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</si>
  <si>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</si>
  <si>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</si>
  <si>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</si>
  <si>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</si>
  <si>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</si>
  <si>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</si>
  <si>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</si>
  <si>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</si>
  <si>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</si>
  <si>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</si>
  <si>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</si>
  <si>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</si>
  <si>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</si>
  <si>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</si>
  <si>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</si>
  <si>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</si>
  <si>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</si>
  <si>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</si>
  <si>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</si>
  <si>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</si>
  <si>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</si>
  <si>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</si>
  <si>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</si>
  <si>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</si>
  <si>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</si>
  <si>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</si>
  <si>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</si>
  <si>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</si>
  <si>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</si>
  <si>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</si>
  <si>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</si>
  <si>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</si>
  <si>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</si>
  <si>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</si>
  <si>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</si>
  <si>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</si>
  <si>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</si>
  <si>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</si>
  <si>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</si>
  <si>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</si>
  <si>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</si>
  <si>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</si>
  <si>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</si>
  <si>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</si>
  <si>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</si>
  <si>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</si>
  <si>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</si>
  <si>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</si>
  <si>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</si>
  <si>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</si>
  <si>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</si>
  <si>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</si>
  <si>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</si>
  <si>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</si>
  <si>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</si>
  <si>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</si>
  <si>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</si>
  <si>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</si>
  <si>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</si>
  <si>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</si>
  <si>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</si>
  <si>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</si>
  <si>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</si>
  <si>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</si>
  <si>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</si>
  <si>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</si>
  <si>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</si>
  <si>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</si>
  <si>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</si>
  <si>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</si>
  <si>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</si>
  <si>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</si>
  <si>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</si>
  <si>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</si>
  <si>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</si>
  <si>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</si>
  <si>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</si>
  <si>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</si>
  <si>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</si>
  <si>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</si>
  <si>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</si>
  <si>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</si>
  <si>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</si>
  <si>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</si>
  <si>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</si>
  <si>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</si>
  <si>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</si>
  <si>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</si>
  <si>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</si>
  <si>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</si>
  <si>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</si>
  <si>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</si>
  <si>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</si>
  <si>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</si>
  <si>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</si>
  <si>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</si>
  <si>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</si>
  <si>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</si>
  <si>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</si>
  <si>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</si>
  <si>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</si>
  <si>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</si>
  <si>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</si>
  <si>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</si>
  <si>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</si>
  <si>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</si>
  <si>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</si>
  <si>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</si>
  <si>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</si>
  <si>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</si>
  <si>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</si>
  <si>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</si>
  <si>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</si>
  <si>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</si>
  <si>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</si>
  <si>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</si>
  <si>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</si>
  <si>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</si>
  <si>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</si>
  <si>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</si>
  <si>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</si>
  <si>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</si>
  <si>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</si>
  <si>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</si>
  <si>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</si>
  <si>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</si>
  <si>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</si>
  <si>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</si>
  <si>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</si>
  <si>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</si>
  <si>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</si>
  <si>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</si>
  <si>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</si>
  <si>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</si>
  <si>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</si>
  <si>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</si>
  <si>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</si>
  <si>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</si>
  <si>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</si>
  <si>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</si>
  <si>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</si>
  <si>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</si>
  <si>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</si>
  <si>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</si>
  <si>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</si>
  <si>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</si>
  <si>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</si>
  <si>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</si>
  <si>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</si>
  <si>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</si>
  <si>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</si>
  <si>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</si>
  <si>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</si>
  <si>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</si>
  <si>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</si>
  <si>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</si>
  <si>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</si>
  <si>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</si>
  <si>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</si>
  <si>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</si>
  <si>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</si>
  <si>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</si>
  <si>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</si>
  <si>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</si>
  <si>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</si>
  <si>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</si>
  <si>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</si>
  <si>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</si>
  <si>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</si>
  <si>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</si>
  <si>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</si>
  <si>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</si>
  <si>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</si>
  <si>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</si>
  <si>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</si>
  <si>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</si>
  <si>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</si>
  <si>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</si>
  <si>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</si>
  <si>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</si>
  <si>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</si>
  <si>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</si>
  <si>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</si>
  <si>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</si>
  <si>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</si>
  <si>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</si>
  <si>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</si>
  <si>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</si>
  <si>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</si>
  <si>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</si>
  <si>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</si>
  <si>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</si>
  <si>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</si>
  <si>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</si>
  <si>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</si>
  <si>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</si>
  <si>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</si>
  <si>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</si>
  <si>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</si>
  <si>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</si>
  <si>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</si>
  <si>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</si>
  <si>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</si>
  <si>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</si>
  <si>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</si>
  <si>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</si>
  <si>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</si>
  <si>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</si>
  <si>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</si>
  <si>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</si>
  <si>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</si>
  <si>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</si>
  <si>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</si>
  <si>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</si>
  <si>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</si>
  <si>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</si>
  <si>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</si>
  <si>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</si>
  <si>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</si>
  <si>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</si>
  <si>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</si>
  <si>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</si>
  <si>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</si>
  <si>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</si>
  <si>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</si>
  <si>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</si>
  <si>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</si>
  <si>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</si>
  <si>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</si>
  <si>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</si>
  <si>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</si>
  <si>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</si>
  <si>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</si>
  <si>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</si>
  <si>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</si>
  <si>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</si>
  <si>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</si>
  <si>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</si>
  <si>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</si>
  <si>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</si>
  <si>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</si>
  <si>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</si>
  <si>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</si>
  <si>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</si>
  <si>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</si>
  <si>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</si>
  <si>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</si>
  <si>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</si>
  <si>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</si>
  <si>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</si>
  <si>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</si>
  <si>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</si>
  <si>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</si>
  <si>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</si>
  <si>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</si>
  <si>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</si>
  <si>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</si>
  <si>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</si>
  <si>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</si>
  <si>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</si>
  <si>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</si>
  <si>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</si>
  <si>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</si>
  <si>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</si>
  <si>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</si>
  <si>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</si>
  <si>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</si>
  <si>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</si>
  <si>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</si>
  <si>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</si>
  <si>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</si>
  <si>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</si>
  <si>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</si>
  <si>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</si>
  <si>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</si>
  <si>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</si>
  <si>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</si>
  <si>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</si>
  <si>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</si>
  <si>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</si>
  <si>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</si>
  <si>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</si>
  <si>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</si>
  <si>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</si>
  <si>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</si>
  <si>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</si>
  <si>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</si>
  <si>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</si>
  <si>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</si>
  <si>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</si>
  <si>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</si>
  <si>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</si>
  <si>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</si>
  <si>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</si>
  <si>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</si>
  <si>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</si>
  <si>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</si>
  <si>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</si>
  <si>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</si>
  <si>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</si>
  <si>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</si>
  <si>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</si>
  <si>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</si>
  <si>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</si>
  <si>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</si>
  <si>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</si>
  <si>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</si>
  <si>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</si>
  <si>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</si>
  <si>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</si>
  <si>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</si>
  <si>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</si>
  <si>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</si>
  <si>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</si>
  <si>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</si>
  <si>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</si>
  <si>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</si>
  <si>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</si>
  <si>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</si>
  <si>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</si>
  <si>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</si>
  <si>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</si>
  <si>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</si>
  <si>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</si>
  <si>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</si>
  <si>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</si>
  <si>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</si>
  <si>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</si>
  <si>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</si>
  <si>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</si>
  <si>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</si>
  <si>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</si>
  <si>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</si>
  <si>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</si>
  <si>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</si>
  <si>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</si>
  <si>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</si>
  <si>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</si>
  <si>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</si>
  <si>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</si>
  <si>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</si>
  <si>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</si>
  <si>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</si>
  <si>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</si>
  <si>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</si>
  <si>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</si>
  <si>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</si>
  <si>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</si>
  <si>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</si>
  <si>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</si>
  <si>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</si>
  <si>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</si>
  <si>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</si>
  <si>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</si>
  <si>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</si>
  <si>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</si>
  <si>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</si>
  <si>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</si>
  <si>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</si>
  <si>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</si>
  <si>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</si>
  <si>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</si>
  <si>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</si>
  <si>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</si>
  <si>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</si>
  <si>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</si>
  <si>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</si>
  <si>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</si>
  <si>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</si>
  <si>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</si>
  <si>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</si>
  <si>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</si>
  <si>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</si>
  <si>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</si>
  <si>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</si>
  <si>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</si>
  <si>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</si>
  <si>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</si>
  <si>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</si>
  <si>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</si>
  <si>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</si>
  <si>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</si>
  <si>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</si>
  <si>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</si>
  <si>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</si>
  <si>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</si>
  <si>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</si>
  <si>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</si>
  <si>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</si>
  <si>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</si>
  <si>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</si>
  <si>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</si>
  <si>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</si>
  <si>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</si>
  <si>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</si>
  <si>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</si>
  <si>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</si>
  <si>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</si>
  <si>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</si>
  <si>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</si>
  <si>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</si>
  <si>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</si>
  <si>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</si>
  <si>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</si>
  <si>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</si>
  <si>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</si>
  <si>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</si>
  <si>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</si>
  <si>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</si>
  <si>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</si>
  <si>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</si>
  <si>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</si>
  <si>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</si>
  <si>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</si>
  <si>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</si>
  <si>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</si>
  <si>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</si>
  <si>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</si>
  <si>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</si>
  <si>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</si>
  <si>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</si>
  <si>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</si>
  <si>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</si>
  <si>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</si>
  <si>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</si>
  <si>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</si>
  <si>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</si>
  <si>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</si>
  <si>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</si>
  <si>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</si>
  <si>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</si>
  <si>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</si>
  <si>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</si>
  <si>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</si>
  <si>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</si>
  <si>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</si>
  <si>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</si>
  <si>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</si>
  <si>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</si>
  <si>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</si>
  <si>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</si>
  <si>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</si>
  <si>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</si>
  <si>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</si>
  <si>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</si>
  <si>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</si>
  <si>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</si>
  <si>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</si>
  <si>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</si>
  <si>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</si>
  <si>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</si>
  <si>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</si>
  <si>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</si>
  <si>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</si>
  <si>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</si>
  <si>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</si>
  <si>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</si>
  <si>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</si>
  <si>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</si>
  <si>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</si>
  <si>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</si>
  <si>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</si>
  <si>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</si>
  <si>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</si>
  <si>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</si>
  <si>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</si>
  <si>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</si>
  <si>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</si>
  <si>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</si>
  <si>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</si>
  <si>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</si>
  <si>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</si>
  <si>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</si>
  <si>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</si>
  <si>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</si>
  <si>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</si>
  <si>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</si>
  <si>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</si>
  <si>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</si>
  <si>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</si>
  <si>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</si>
  <si>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</si>
  <si>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</si>
  <si>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</si>
  <si>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</si>
  <si>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</si>
  <si>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</si>
  <si>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</si>
  <si>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</si>
  <si>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</si>
  <si>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</si>
  <si>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</si>
  <si>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</si>
  <si>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</si>
  <si>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</si>
  <si>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</si>
  <si>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</si>
  <si>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</si>
  <si>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</si>
  <si>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</si>
  <si>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</si>
  <si>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</si>
  <si>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</si>
  <si>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</si>
  <si>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</si>
  <si>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</si>
  <si>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</si>
  <si>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</si>
  <si>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</si>
  <si>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</si>
  <si>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</si>
  <si>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</si>
  <si>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</si>
  <si>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</si>
  <si>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</si>
  <si>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</si>
  <si>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</si>
  <si>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</si>
  <si>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</si>
  <si>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</si>
  <si>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</si>
  <si>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</si>
  <si>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</si>
  <si>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</si>
  <si>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</si>
  <si>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</si>
  <si>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</si>
  <si>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</si>
  <si>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</si>
  <si>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</si>
  <si>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</si>
  <si>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</si>
  <si>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</si>
  <si>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</si>
  <si>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</si>
  <si>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</si>
  <si>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</si>
  <si>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</si>
  <si>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</si>
  <si>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</si>
  <si>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</si>
  <si>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</si>
  <si>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</si>
  <si>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</si>
  <si>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</si>
  <si>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</si>
  <si>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</si>
  <si>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</si>
  <si>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</si>
  <si>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</si>
  <si>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</si>
  <si>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</si>
  <si>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</si>
  <si>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</si>
  <si>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</si>
  <si>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</si>
  <si>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</si>
  <si>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</si>
  <si>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</si>
  <si>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</si>
  <si>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</si>
  <si>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</si>
  <si>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</si>
  <si>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</si>
  <si>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</si>
  <si>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</si>
  <si>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</si>
  <si>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</si>
  <si>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</si>
  <si>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</si>
  <si>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</si>
  <si>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</si>
  <si>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</si>
  <si>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</si>
  <si>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</si>
  <si>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</si>
  <si>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</si>
  <si>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</si>
  <si>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</si>
  <si>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</si>
  <si>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</si>
  <si>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</si>
  <si>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</si>
  <si>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</si>
  <si>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</si>
  <si>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</si>
  <si>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</si>
  <si>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</si>
  <si>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</si>
  <si>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</si>
  <si>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</si>
  <si>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</si>
  <si>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</si>
  <si>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</si>
  <si>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</si>
  <si>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</si>
  <si>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</si>
  <si>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</si>
  <si>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</si>
  <si>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</si>
  <si>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</si>
  <si>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</si>
  <si>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</si>
  <si>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</si>
  <si>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</si>
  <si>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</si>
  <si>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</si>
  <si>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</si>
  <si>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</si>
  <si>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</si>
  <si>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</si>
  <si>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</si>
  <si>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</si>
  <si>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</si>
  <si>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</si>
  <si>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</si>
  <si>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</si>
  <si>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</si>
  <si>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</si>
  <si>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</si>
  <si>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</si>
  <si>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</si>
  <si>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</si>
  <si>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</si>
  <si>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</si>
  <si>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</si>
  <si>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</si>
  <si>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</si>
  <si>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</si>
  <si>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</si>
  <si>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</si>
  <si>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</si>
  <si>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</si>
  <si>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</si>
  <si>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</si>
  <si>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</si>
  <si>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</si>
  <si>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</si>
  <si>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</si>
  <si>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</si>
  <si>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</si>
  <si>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</si>
  <si>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</si>
  <si>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</si>
  <si>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</si>
  <si>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</si>
  <si>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</si>
  <si>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</si>
  <si>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</si>
  <si>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</si>
  <si>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</si>
  <si>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</si>
  <si>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</si>
  <si>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</si>
  <si>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</si>
  <si>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</si>
  <si>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</si>
  <si>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</si>
  <si>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</si>
  <si>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</si>
  <si>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</si>
  <si>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</si>
  <si>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</si>
  <si>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</si>
  <si>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</si>
  <si>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</si>
  <si>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</si>
  <si>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</si>
  <si>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</si>
  <si>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</si>
  <si>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</si>
  <si>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</si>
  <si>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</si>
  <si>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</si>
  <si>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</si>
  <si>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</si>
  <si>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</si>
  <si>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</si>
  <si>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</si>
  <si>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</si>
  <si>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</si>
  <si>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</si>
  <si>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</si>
  <si>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</si>
  <si>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</si>
  <si>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</si>
  <si>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</si>
  <si>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</si>
  <si>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</si>
  <si>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</si>
  <si>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</si>
  <si>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</si>
  <si>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</si>
  <si>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</si>
  <si>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</si>
  <si>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</si>
  <si>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</si>
  <si>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</si>
  <si>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</si>
  <si>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</si>
  <si>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</si>
  <si>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</si>
  <si>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</si>
  <si>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</si>
  <si>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</si>
  <si>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</si>
  <si>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</si>
  <si>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</si>
  <si>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</si>
  <si>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</si>
  <si>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</si>
  <si>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</si>
  <si>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</si>
  <si>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</si>
  <si>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</si>
  <si>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</si>
  <si>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</si>
  <si>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</si>
  <si>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</si>
  <si>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</si>
  <si>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</si>
  <si>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</si>
  <si>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</si>
  <si>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</si>
  <si>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</si>
  <si>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</si>
  <si>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</si>
  <si>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</si>
  <si>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</si>
  <si>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</si>
  <si>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</si>
  <si>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</si>
  <si>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</si>
  <si>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</si>
  <si>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</si>
  <si>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</si>
  <si>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</si>
  <si>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</si>
  <si>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</si>
  <si>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</si>
  <si>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</si>
  <si>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</si>
  <si>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</si>
  <si>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</si>
  <si>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</si>
  <si>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</si>
  <si>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</si>
  <si>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</si>
  <si>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</si>
  <si>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</si>
  <si>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</si>
  <si>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</si>
  <si>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</si>
  <si>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</si>
  <si>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</si>
  <si>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</si>
  <si>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</si>
  <si>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</si>
  <si>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</si>
  <si>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</si>
  <si>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</si>
  <si>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</si>
  <si>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</si>
  <si>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</si>
  <si>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</si>
  <si>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</si>
  <si>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</si>
  <si>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</si>
  <si>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</si>
  <si>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</si>
  <si>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</si>
  <si>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</si>
  <si>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</si>
  <si>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</si>
  <si>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</si>
  <si>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</si>
  <si>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</si>
  <si>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</si>
  <si>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</si>
  <si>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</si>
  <si>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</si>
  <si>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</si>
  <si>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</si>
  <si>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</si>
  <si>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</si>
  <si>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</si>
  <si>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</si>
  <si>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</si>
  <si>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</si>
  <si>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</si>
  <si>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</si>
  <si>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</si>
  <si>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</si>
  <si>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</si>
  <si>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</si>
  <si>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</si>
  <si>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</si>
  <si>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</si>
  <si>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</si>
  <si>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</si>
  <si>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</si>
  <si>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</si>
  <si>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</si>
  <si>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</si>
  <si>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</si>
  <si>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</si>
  <si>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</si>
  <si>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</si>
  <si>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</si>
  <si>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</si>
  <si>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</si>
  <si>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</si>
  <si>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</si>
  <si>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</si>
  <si>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</si>
  <si>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</si>
  <si>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</si>
  <si>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</si>
  <si>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</si>
  <si>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</si>
  <si>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</si>
  <si>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</si>
  <si>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</si>
  <si>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</si>
  <si>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</si>
  <si>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</si>
  <si>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</si>
  <si>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</si>
  <si>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</si>
  <si>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</si>
  <si>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</si>
  <si>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</si>
  <si>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</si>
  <si>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</si>
  <si>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</si>
  <si>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</si>
  <si>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</si>
  <si>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</si>
  <si>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</si>
  <si>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</si>
  <si>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</si>
  <si>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</si>
  <si>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</si>
  <si>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</si>
  <si>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</si>
  <si>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</si>
  <si>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</si>
  <si>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</si>
  <si>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</si>
  <si>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</si>
  <si>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</si>
  <si>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</si>
  <si>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</si>
  <si>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</si>
  <si>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</si>
  <si>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</si>
  <si>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</si>
  <si>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</si>
  <si>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</si>
  <si>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</si>
  <si>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</si>
  <si>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</si>
  <si>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</si>
  <si>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</si>
  <si>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</si>
  <si>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</si>
  <si>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</si>
  <si>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</si>
  <si>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</si>
  <si>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</si>
  <si>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</si>
  <si>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</si>
  <si>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</si>
  <si>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</si>
  <si>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</si>
  <si>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</si>
  <si>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</si>
  <si>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</si>
  <si>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</si>
  <si>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</si>
  <si>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</si>
  <si>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</si>
  <si>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</si>
  <si>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</si>
  <si>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</si>
  <si>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</si>
  <si>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</si>
  <si>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</si>
  <si>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</si>
  <si>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</si>
  <si>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</si>
  <si>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</si>
  <si>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</si>
  <si>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</si>
  <si>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</si>
  <si>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</si>
  <si>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</si>
  <si>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</si>
  <si>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</si>
  <si>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</si>
  <si>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</si>
  <si>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</si>
  <si>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</si>
  <si>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</si>
  <si>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</si>
  <si>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</si>
  <si>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</si>
  <si>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</si>
  <si>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</si>
  <si>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</si>
  <si>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</si>
  <si>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</si>
  <si>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</si>
  <si>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</si>
  <si>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</si>
  <si>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</si>
  <si>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</si>
  <si>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</si>
  <si>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</si>
  <si>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</si>
  <si>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</si>
  <si>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</si>
  <si>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</si>
  <si>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</si>
  <si>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</si>
  <si>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</si>
  <si>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</si>
  <si>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</si>
  <si>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</si>
  <si>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</si>
  <si>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</si>
  <si>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</si>
  <si>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</si>
  <si>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</si>
  <si>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</si>
  <si>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</si>
  <si>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</si>
  <si>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</si>
  <si>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</si>
  <si>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</si>
  <si>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</si>
  <si>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</si>
  <si>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</si>
  <si>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</si>
  <si>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</si>
  <si>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</si>
  <si>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</si>
  <si>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</si>
  <si>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</si>
  <si>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</si>
  <si>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</si>
  <si>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</si>
  <si>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</si>
  <si>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</si>
  <si>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</si>
  <si>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</si>
  <si>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</si>
  <si>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</si>
  <si>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</si>
  <si>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</si>
  <si>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</si>
  <si>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</si>
  <si>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</si>
  <si>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</si>
  <si>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</si>
  <si>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</si>
  <si>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</si>
  <si>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</si>
  <si>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</si>
  <si>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</si>
  <si>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</si>
  <si>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</si>
  <si>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</si>
  <si>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</si>
  <si>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</si>
  <si>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</si>
  <si>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</si>
  <si>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</si>
  <si>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</si>
  <si>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</si>
  <si>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</si>
  <si>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</si>
  <si>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</si>
  <si>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</si>
  <si>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</si>
  <si>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</si>
  <si>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</si>
  <si>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</si>
  <si>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</si>
  <si>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</si>
  <si>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</si>
  <si>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</si>
  <si>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</si>
  <si>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</si>
  <si>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</si>
  <si>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</si>
  <si>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</si>
  <si>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</si>
  <si>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</si>
  <si>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</si>
  <si>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</si>
  <si>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</si>
  <si>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</si>
  <si>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</si>
  <si>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</si>
  <si>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</si>
  <si>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</si>
  <si>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</si>
  <si>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</si>
  <si>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</si>
  <si>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</si>
  <si>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</si>
  <si>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</si>
  <si>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</si>
  <si>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</si>
  <si>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</si>
  <si>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</si>
  <si>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</si>
  <si>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</si>
  <si>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</si>
  <si>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</si>
  <si>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</si>
  <si>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</si>
  <si>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</si>
  <si>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</si>
  <si>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</si>
  <si>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</si>
  <si>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</si>
  <si>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</si>
  <si>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</si>
  <si>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</si>
  <si>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</si>
  <si>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</si>
  <si>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</si>
  <si>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</si>
  <si>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</si>
  <si>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</si>
  <si>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</si>
  <si>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</si>
  <si>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</si>
  <si>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</si>
  <si>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</si>
  <si>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</si>
  <si>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</si>
  <si>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</si>
  <si>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</si>
  <si>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</si>
  <si>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</si>
  <si>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</si>
  <si>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</si>
  <si>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</si>
  <si>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</si>
  <si>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</si>
  <si>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</si>
  <si>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</si>
  <si>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</si>
  <si>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</si>
  <si>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</si>
  <si>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</si>
  <si>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</si>
  <si>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</si>
  <si>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</si>
  <si>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</si>
  <si>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</si>
  <si>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</si>
  <si>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</si>
  <si>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</si>
  <si>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</si>
  <si>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</si>
  <si>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</si>
  <si>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</si>
  <si>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</si>
  <si>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</si>
  <si>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</si>
  <si>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</si>
  <si>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</si>
  <si>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</si>
  <si>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</si>
  <si>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</si>
  <si>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</si>
  <si>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</si>
  <si>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</si>
  <si>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</si>
  <si>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</si>
  <si>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</si>
  <si>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</si>
  <si>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</si>
  <si>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</si>
  <si>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</si>
  <si>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</si>
  <si>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</si>
  <si>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</si>
  <si>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</si>
  <si>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</si>
  <si>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</si>
  <si>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</si>
  <si>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</si>
  <si>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</si>
  <si>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</si>
  <si>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</si>
  <si>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</si>
  <si>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</si>
  <si>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</si>
  <si>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</si>
  <si>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</si>
  <si>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</si>
  <si>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</si>
  <si>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</si>
  <si>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</si>
  <si>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</si>
  <si>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</si>
  <si>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</si>
  <si>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</si>
  <si>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</si>
  <si>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</si>
  <si>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</si>
  <si>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</si>
  <si>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</si>
  <si>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</si>
  <si>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</si>
  <si>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</si>
  <si>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</si>
  <si>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</si>
  <si>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</si>
  <si>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</si>
  <si>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</si>
  <si>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</si>
  <si>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</si>
  <si>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</si>
  <si>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</si>
  <si>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</si>
  <si>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</si>
  <si>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</si>
  <si>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</si>
  <si>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</si>
  <si>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</si>
  <si>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</si>
  <si>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</si>
  <si>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</si>
  <si>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</si>
  <si>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</si>
  <si>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</si>
  <si>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</si>
  <si>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</si>
  <si>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</si>
  <si>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</si>
  <si>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</si>
  <si>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</si>
  <si>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</si>
  <si>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</si>
  <si>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</si>
  <si>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</si>
  <si>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</si>
  <si>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</si>
  <si>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</si>
  <si>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</si>
  <si>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</si>
  <si>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</si>
  <si>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</si>
  <si>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</si>
  <si>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</si>
  <si>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</si>
  <si>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</si>
  <si>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</si>
  <si>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</si>
  <si>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</si>
  <si>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</si>
  <si>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</si>
  <si>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</si>
  <si>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</si>
  <si>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</si>
  <si>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</si>
  <si>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</si>
  <si>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</si>
  <si>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</si>
  <si>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</si>
  <si>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</si>
  <si>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</si>
  <si>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</si>
  <si>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</si>
  <si>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</si>
  <si>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</si>
  <si>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</si>
  <si>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</si>
  <si>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</si>
  <si>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</si>
  <si>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</si>
  <si>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</si>
  <si>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</si>
  <si>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</si>
  <si>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</si>
  <si>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</si>
  <si>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</si>
  <si>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</si>
  <si>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</si>
  <si>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</si>
  <si>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</si>
  <si>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</si>
  <si>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</si>
  <si>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</si>
  <si>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</si>
  <si>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</si>
  <si>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</si>
  <si>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</si>
  <si>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</si>
  <si>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</si>
  <si>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</si>
  <si>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</si>
  <si>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</si>
  <si>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</si>
  <si>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</si>
  <si>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</si>
  <si>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</si>
  <si>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</si>
  <si>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</si>
  <si>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</si>
  <si>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</si>
  <si>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</si>
  <si>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</si>
  <si>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</si>
  <si>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</si>
  <si>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</si>
  <si>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</si>
  <si>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</si>
  <si>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</si>
  <si>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</si>
  <si>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</si>
  <si>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</si>
  <si>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</si>
  <si>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</si>
  <si>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</si>
  <si>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</si>
  <si>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</si>
  <si>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</si>
  <si>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</si>
  <si>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</si>
  <si>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</si>
  <si>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</si>
  <si>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</si>
  <si>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</si>
  <si>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</si>
  <si>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</si>
  <si>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</si>
  <si>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</si>
  <si>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</si>
  <si>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</si>
  <si>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</si>
  <si>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</si>
  <si>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</si>
  <si>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</si>
  <si>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</si>
  <si>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</si>
  <si>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</si>
  <si>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</si>
  <si>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</si>
  <si>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</si>
  <si>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</si>
  <si>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</si>
  <si>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</si>
  <si>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</si>
  <si>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</si>
  <si>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</si>
  <si>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</si>
  <si>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</si>
  <si>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</si>
  <si>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</si>
  <si>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</si>
  <si>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</si>
  <si>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</si>
  <si>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</si>
  <si>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</si>
  <si>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</si>
  <si>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</si>
  <si>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</si>
  <si>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</si>
  <si>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</si>
  <si>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</si>
  <si>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</si>
  <si>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</si>
  <si>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</si>
  <si>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</si>
  <si>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</si>
  <si>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</si>
  <si>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</si>
  <si>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</si>
  <si>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</si>
  <si>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</si>
  <si>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</si>
  <si>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</si>
  <si>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</si>
  <si>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</si>
  <si>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</si>
  <si>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</si>
  <si>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</si>
  <si>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</si>
  <si>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</si>
  <si>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</si>
  <si>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</si>
  <si>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</si>
  <si>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</si>
  <si>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</si>
  <si>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</si>
  <si>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</si>
  <si>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</si>
  <si>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</si>
  <si>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</si>
  <si>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</si>
  <si>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</si>
  <si>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</si>
  <si>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</si>
  <si>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</si>
  <si>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</si>
  <si>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</si>
  <si>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</si>
  <si>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</si>
  <si>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</si>
  <si>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</si>
  <si>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</si>
  <si>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</si>
  <si>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</si>
  <si>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</si>
  <si>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</si>
  <si>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</si>
  <si>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</si>
  <si>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</si>
  <si>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</si>
  <si>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</si>
  <si>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</si>
  <si>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</si>
  <si>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</si>
  <si>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</si>
  <si>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</si>
  <si>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</si>
  <si>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</si>
  <si>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</si>
  <si>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</si>
  <si>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</si>
  <si>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</si>
  <si>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</si>
  <si>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</si>
  <si>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</si>
  <si>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</si>
  <si>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</si>
  <si>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</si>
  <si>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</si>
  <si>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</si>
  <si>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</si>
  <si>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</si>
  <si>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</si>
  <si>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</si>
  <si>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</si>
  <si>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</si>
  <si>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</si>
  <si>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</si>
  <si>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</si>
  <si>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</si>
  <si>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</si>
  <si>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</si>
  <si>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</si>
  <si>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</si>
  <si>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</si>
  <si>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</si>
  <si>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</si>
  <si>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</si>
  <si>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</si>
  <si>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</si>
  <si>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</si>
  <si>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</si>
  <si>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</si>
  <si>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</si>
  <si>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</si>
  <si>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</si>
  <si>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</si>
  <si>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</si>
  <si>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</si>
  <si>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</si>
  <si>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</si>
  <si>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</si>
  <si>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</si>
  <si>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</si>
  <si>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</si>
  <si>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</si>
  <si>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</si>
  <si>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</si>
  <si>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</si>
  <si>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</si>
  <si>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</si>
  <si>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</si>
  <si>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</si>
  <si>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</si>
  <si>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</si>
  <si>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</si>
  <si>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</si>
  <si>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</si>
  <si>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</si>
  <si>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</si>
  <si>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</si>
  <si>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</si>
  <si>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</si>
  <si>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</si>
  <si>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</si>
  <si>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</si>
  <si>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</si>
  <si>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</si>
  <si>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</si>
  <si>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</si>
  <si>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</si>
  <si>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</si>
  <si>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</si>
  <si>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</si>
  <si>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</si>
  <si>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</si>
  <si>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</si>
  <si>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</si>
  <si>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</si>
  <si>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</si>
  <si>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</si>
  <si>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</si>
  <si>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</si>
  <si>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</si>
  <si>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</si>
  <si>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</si>
  <si>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</si>
  <si>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</si>
  <si>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</si>
  <si>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</si>
  <si>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</si>
  <si>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</si>
  <si>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</si>
  <si>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</si>
  <si>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</si>
  <si>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</si>
  <si>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</si>
  <si>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</si>
  <si>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</si>
  <si>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</si>
  <si>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</si>
  <si>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</si>
  <si>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</si>
  <si>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</si>
  <si>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</si>
  <si>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</si>
  <si>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</si>
  <si>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</si>
  <si>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</si>
  <si>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</si>
  <si>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</si>
  <si>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</si>
  <si>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</si>
  <si>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</si>
  <si>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</si>
  <si>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</si>
  <si>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</si>
  <si>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</si>
  <si>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</si>
  <si>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</si>
  <si>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</si>
  <si>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</si>
  <si>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</si>
  <si>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</si>
  <si>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</si>
  <si>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</si>
  <si>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</si>
  <si>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</si>
  <si>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</si>
  <si>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</si>
  <si>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</si>
  <si>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</si>
  <si>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</si>
  <si>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</si>
  <si>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</si>
  <si>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</si>
  <si>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</si>
  <si>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</si>
  <si>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</si>
  <si>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</si>
  <si>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</si>
  <si>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</si>
  <si>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</si>
  <si>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</si>
  <si>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</si>
  <si>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</si>
  <si>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</si>
  <si>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</si>
  <si>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</si>
  <si>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</si>
  <si>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</si>
  <si>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</si>
  <si>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</si>
  <si>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</si>
  <si>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</si>
  <si>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</si>
  <si>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</si>
  <si>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</si>
  <si>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</si>
  <si>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</si>
  <si>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</si>
  <si>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</si>
  <si>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</si>
  <si>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</si>
  <si>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</si>
  <si>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</si>
  <si>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</si>
  <si>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</si>
  <si>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</si>
  <si>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</si>
  <si>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</si>
  <si>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</si>
  <si>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</si>
  <si>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</si>
  <si>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</si>
  <si>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</si>
  <si>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</si>
  <si>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</si>
  <si>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</si>
  <si>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</si>
  <si>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</si>
  <si>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</si>
  <si>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</si>
  <si>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</si>
  <si>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</si>
  <si>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</si>
  <si>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</si>
  <si>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</si>
  <si>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</si>
  <si>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</si>
  <si>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</si>
  <si>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</si>
  <si>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</si>
  <si>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</si>
  <si>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</si>
  <si>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</si>
  <si>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</si>
  <si>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</si>
  <si>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</si>
  <si>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</si>
  <si>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</si>
  <si>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</si>
  <si>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</si>
  <si>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</si>
  <si>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</si>
  <si>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</si>
  <si>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</si>
  <si>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</si>
  <si>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</si>
  <si>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</si>
  <si>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</si>
  <si>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</si>
  <si>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</si>
  <si>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</si>
  <si>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</si>
  <si>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</si>
  <si>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</si>
  <si>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</si>
  <si>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</si>
  <si>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</si>
  <si>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</si>
  <si>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</si>
  <si>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</si>
  <si>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</si>
  <si>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</si>
  <si>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</si>
  <si>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</si>
  <si>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</si>
  <si>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</si>
  <si>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</si>
  <si>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</si>
  <si>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</si>
  <si>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</si>
  <si>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</si>
  <si>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</si>
  <si>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</si>
  <si>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</si>
  <si>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</si>
  <si>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</si>
  <si>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</si>
  <si>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</si>
  <si>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</si>
  <si>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</si>
  <si>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</si>
  <si>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</si>
  <si>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</si>
  <si>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</si>
  <si>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</si>
  <si>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</si>
  <si>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</si>
  <si>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</si>
  <si>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</si>
  <si>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</si>
  <si>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</si>
  <si>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</si>
  <si>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</si>
  <si>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</si>
  <si>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</si>
  <si>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</si>
  <si>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</si>
  <si>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</si>
  <si>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</si>
  <si>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</si>
  <si>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</si>
  <si>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</si>
  <si>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</si>
  <si>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</si>
  <si>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</si>
  <si>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</si>
  <si>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</si>
  <si>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</si>
  <si>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</si>
  <si>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</si>
  <si>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</si>
  <si>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</si>
  <si>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</si>
  <si>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</si>
  <si>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</si>
  <si>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</si>
  <si>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</si>
  <si>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</si>
  <si>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</si>
  <si>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</si>
  <si>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</si>
  <si>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</si>
  <si>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</si>
  <si>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</si>
  <si>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</si>
  <si>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</si>
  <si>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</si>
  <si>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</si>
  <si>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</si>
  <si>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</si>
  <si>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</si>
  <si>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</si>
  <si>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</si>
  <si>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</si>
  <si>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</si>
  <si>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</si>
  <si>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</si>
  <si>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</si>
  <si>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</si>
  <si>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</si>
  <si>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</si>
  <si>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</si>
  <si>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</si>
  <si>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</si>
  <si>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</si>
  <si>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</si>
  <si>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</si>
  <si>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</si>
  <si>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</si>
  <si>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</si>
  <si>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</si>
  <si>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</si>
  <si>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</si>
  <si>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</si>
  <si>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</si>
  <si>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</si>
  <si>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</si>
  <si>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</si>
  <si>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</si>
  <si>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</si>
  <si>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</si>
  <si>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</si>
  <si>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</si>
  <si>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</si>
  <si>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</si>
  <si>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</si>
  <si>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</si>
  <si>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</si>
  <si>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</si>
  <si>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</si>
  <si>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</si>
  <si>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</si>
  <si>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</si>
  <si>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</si>
  <si>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</si>
  <si>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</si>
  <si>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</si>
  <si>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</si>
  <si>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</si>
  <si>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</si>
  <si>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</si>
  <si>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</si>
  <si>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</si>
  <si>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</si>
  <si>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</si>
  <si>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</si>
  <si>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</si>
  <si>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</si>
  <si>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</si>
  <si>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</si>
  <si>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</si>
  <si>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</si>
  <si>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</si>
  <si>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</si>
  <si>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</si>
  <si>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</si>
  <si>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</si>
  <si>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</si>
  <si>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</si>
  <si>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</si>
  <si>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</si>
  <si>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</si>
  <si>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</si>
  <si>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</si>
  <si>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</si>
  <si>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</si>
  <si>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</si>
  <si>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</si>
  <si>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</si>
  <si>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</si>
  <si>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</si>
  <si>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</si>
  <si>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</si>
  <si>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</si>
  <si>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</si>
  <si>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</si>
  <si>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</si>
  <si>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</si>
  <si>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</si>
  <si>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</si>
  <si>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</si>
  <si>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</si>
  <si>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</si>
  <si>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</si>
  <si>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</si>
  <si>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</si>
  <si>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</si>
  <si>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</si>
  <si>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</si>
  <si>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</si>
  <si>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</si>
  <si>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</si>
  <si>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</si>
  <si>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</si>
  <si>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</si>
  <si>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</si>
  <si>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</si>
  <si>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</si>
  <si>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</si>
  <si>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</si>
  <si>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</si>
  <si>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</si>
  <si>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</si>
  <si>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</si>
  <si>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</si>
  <si>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</si>
  <si>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</si>
  <si>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</si>
  <si>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</si>
  <si>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</si>
  <si>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</si>
  <si>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</si>
  <si>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</si>
  <si>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</si>
  <si>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</si>
  <si>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</si>
  <si>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</si>
  <si>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</si>
  <si>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</si>
  <si>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</si>
  <si>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</si>
  <si>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</si>
  <si>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</si>
  <si>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</si>
  <si>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</si>
  <si>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</si>
  <si>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</si>
  <si>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</si>
  <si>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</si>
  <si>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</si>
  <si>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</si>
  <si>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</si>
  <si>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</si>
  <si>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</si>
  <si>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</si>
  <si>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</si>
  <si>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</si>
  <si>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</si>
  <si>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</si>
  <si>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</si>
  <si>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</si>
  <si>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</si>
  <si>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</si>
  <si>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</si>
  <si>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</si>
  <si>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</si>
  <si>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</si>
  <si>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</si>
  <si>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</si>
  <si>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</si>
  <si>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</si>
  <si>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</si>
  <si>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</si>
  <si>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</si>
  <si>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</si>
  <si>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</si>
  <si>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</si>
  <si>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</si>
  <si>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</si>
  <si>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</si>
  <si>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</si>
  <si>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</si>
  <si>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</si>
  <si>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</si>
  <si>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</si>
  <si>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</si>
  <si>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</si>
  <si>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</si>
  <si>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</si>
  <si>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</si>
  <si>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</si>
  <si>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</si>
  <si>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</si>
  <si>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</si>
  <si>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</si>
  <si>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</si>
  <si>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</si>
  <si>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</si>
  <si>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</si>
  <si>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</si>
  <si>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</si>
  <si>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</si>
  <si>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</si>
  <si>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</si>
  <si>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</si>
  <si>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</si>
  <si>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</si>
  <si>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</si>
  <si>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</si>
  <si>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</si>
  <si>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</si>
  <si>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</si>
  <si>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</si>
  <si>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</si>
  <si>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</si>
  <si>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</si>
  <si>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</si>
  <si>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</si>
  <si>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</si>
  <si>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</si>
  <si>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</si>
  <si>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</si>
  <si>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</si>
  <si>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</si>
  <si>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</si>
  <si>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</si>
  <si>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</si>
  <si>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</si>
  <si>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</si>
  <si>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</si>
  <si>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</si>
  <si>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</si>
  <si>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</si>
  <si>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</si>
  <si>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</si>
  <si>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</si>
  <si>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</si>
  <si>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</si>
  <si>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</si>
  <si>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</si>
  <si>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</si>
  <si>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</si>
  <si>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</si>
  <si>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</si>
  <si>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</si>
  <si>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</si>
  <si>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</si>
  <si>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</si>
  <si>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</si>
  <si>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</si>
  <si>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</si>
  <si>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</si>
  <si>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</si>
  <si>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</si>
  <si>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</si>
  <si>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</si>
  <si>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</si>
  <si>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</si>
  <si>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</si>
  <si>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</si>
  <si>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</si>
  <si>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</si>
  <si>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</si>
  <si>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</si>
  <si>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</si>
  <si>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</si>
  <si>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</si>
  <si>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</si>
  <si>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</si>
  <si>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</si>
  <si>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</si>
  <si>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</si>
  <si>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</si>
  <si>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</si>
  <si>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</si>
  <si>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</si>
  <si>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</si>
  <si>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</si>
  <si>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</si>
  <si>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</si>
  <si>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</si>
  <si>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</si>
  <si>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</si>
  <si>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</si>
  <si>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</si>
  <si>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</si>
  <si>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</si>
  <si>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</si>
  <si>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</si>
  <si>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</si>
  <si>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</si>
  <si>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</si>
  <si>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</si>
  <si>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</si>
  <si>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</si>
  <si>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</si>
  <si>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</si>
  <si>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</si>
  <si>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</si>
  <si>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</si>
  <si>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</si>
  <si>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</si>
  <si>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</si>
  <si>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</si>
  <si>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</si>
  <si>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</si>
  <si>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</si>
  <si>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</si>
  <si>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</si>
  <si>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</si>
  <si>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</si>
  <si>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</si>
  <si>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</si>
  <si>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</si>
  <si>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</si>
  <si>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</si>
  <si>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</si>
  <si>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</si>
  <si>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</si>
  <si>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</si>
  <si>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</si>
  <si>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</si>
  <si>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</si>
  <si>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</si>
  <si>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</si>
  <si>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</si>
  <si>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</si>
  <si>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</si>
  <si>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</si>
  <si>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</si>
  <si>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</si>
  <si>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</si>
  <si>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</si>
  <si>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</si>
  <si>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</si>
  <si>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</si>
  <si>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</si>
  <si>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</si>
  <si>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</si>
  <si>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</si>
  <si>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</si>
  <si>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</si>
  <si>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</si>
  <si>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</si>
  <si>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</si>
  <si>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</si>
  <si>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</si>
  <si>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</si>
  <si>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</si>
  <si>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</si>
  <si>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</si>
  <si>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</si>
  <si>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</si>
  <si>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</si>
  <si>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</si>
  <si>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</si>
  <si>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</si>
  <si>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</si>
  <si>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</si>
  <si>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</si>
  <si>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</si>
  <si>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</si>
  <si>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</si>
  <si>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</si>
  <si>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</si>
  <si>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</si>
  <si>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</si>
  <si>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</si>
  <si>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</si>
  <si>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</si>
  <si>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</si>
  <si>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</si>
  <si>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</si>
  <si>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</si>
  <si>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</si>
  <si>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</si>
  <si>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</si>
  <si>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</si>
  <si>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</si>
  <si>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</si>
  <si>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</si>
  <si>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</si>
  <si>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</si>
  <si>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</si>
  <si>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</si>
  <si>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</si>
  <si>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</si>
  <si>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</si>
  <si>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</si>
  <si>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</si>
  <si>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</si>
  <si>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</si>
  <si>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</si>
  <si>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</si>
  <si>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</si>
  <si>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</si>
  <si>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</si>
  <si>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</si>
  <si>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</si>
  <si>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</si>
  <si>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</si>
  <si>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</si>
  <si>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</si>
  <si>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</si>
  <si>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</si>
  <si>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</si>
  <si>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</si>
  <si>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</si>
  <si>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</si>
  <si>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</si>
  <si>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</si>
  <si>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</si>
  <si>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</si>
  <si>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</si>
  <si>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</si>
  <si>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</si>
  <si>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</si>
  <si>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</si>
  <si>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</si>
  <si>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</si>
  <si>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</si>
  <si>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</si>
  <si>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</si>
  <si>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</si>
  <si>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</si>
  <si>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</si>
  <si>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</si>
  <si>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</si>
  <si>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</si>
  <si>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</si>
  <si>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</si>
  <si>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</si>
  <si>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</si>
  <si>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</si>
  <si>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</si>
  <si>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</si>
  <si>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</si>
  <si>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</si>
  <si>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</si>
  <si>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</si>
  <si>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</si>
  <si>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</si>
  <si>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</si>
  <si>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</si>
  <si>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</si>
  <si>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</si>
  <si>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</si>
  <si>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</si>
  <si>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</si>
  <si>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</si>
  <si>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</si>
  <si>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</si>
  <si>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</si>
  <si>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</si>
  <si>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</si>
  <si>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</si>
  <si>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</si>
  <si>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</si>
  <si>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</si>
  <si>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</si>
  <si>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</si>
  <si>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</si>
  <si>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</si>
  <si>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</si>
  <si>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</si>
  <si>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</si>
  <si>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</si>
  <si>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</si>
  <si>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</si>
  <si>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</si>
  <si>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</si>
  <si>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</si>
  <si>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</si>
  <si>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</si>
  <si>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</si>
  <si>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</si>
  <si>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</si>
  <si>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</si>
  <si>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</si>
  <si>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</si>
  <si>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</si>
  <si>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</si>
  <si>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</si>
  <si>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</si>
  <si>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</si>
  <si>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</si>
  <si>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</si>
  <si>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</si>
  <si>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</si>
  <si>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</si>
  <si>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</si>
  <si>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</si>
  <si>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</si>
  <si>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</si>
  <si>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</si>
  <si>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</si>
  <si>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</si>
  <si>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</si>
  <si>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</si>
  <si>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</si>
  <si>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</si>
  <si>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</si>
  <si>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</si>
  <si>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</si>
  <si>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</si>
  <si>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</si>
  <si>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</si>
  <si>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</si>
  <si>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</si>
  <si>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</si>
  <si>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</si>
  <si>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</si>
  <si>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</si>
  <si>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</si>
  <si>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</si>
  <si>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</si>
  <si>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</si>
  <si>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</si>
  <si>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</si>
  <si>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</si>
  <si>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</si>
  <si>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</si>
  <si>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</si>
  <si>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</si>
  <si>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</si>
  <si>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</si>
  <si>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</si>
  <si>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</si>
  <si>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</si>
  <si>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</si>
  <si>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</si>
  <si>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</si>
  <si>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</si>
  <si>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</si>
  <si>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</si>
  <si>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</si>
  <si>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</si>
  <si>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</si>
  <si>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</si>
  <si>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</si>
  <si>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</si>
  <si>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</si>
  <si>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</si>
  <si>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</si>
  <si>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</si>
  <si>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</si>
  <si>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</si>
  <si>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</si>
  <si>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</si>
  <si>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</si>
  <si>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</si>
  <si>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</si>
  <si>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</si>
  <si>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</si>
  <si>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</si>
  <si>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</si>
  <si>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</si>
  <si>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</si>
  <si>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</si>
  <si>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</si>
  <si>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</si>
  <si>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</si>
  <si>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</si>
  <si>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</si>
  <si>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</si>
  <si>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</si>
  <si>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</si>
  <si>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</si>
  <si>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</si>
  <si>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</si>
  <si>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</si>
  <si>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</si>
  <si>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</si>
  <si>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</si>
  <si>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</si>
  <si>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</si>
  <si>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</si>
  <si>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</si>
  <si>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</si>
  <si>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</si>
  <si>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</si>
  <si>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</si>
  <si>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</si>
  <si>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</si>
  <si>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</si>
  <si>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</si>
  <si>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</si>
  <si>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</si>
  <si>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</si>
  <si>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</si>
  <si>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</si>
  <si>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</si>
  <si>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</si>
  <si>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</si>
  <si>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</si>
  <si>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</si>
  <si>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</si>
  <si>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</si>
  <si>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</si>
  <si>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</si>
  <si>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</si>
  <si>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</si>
  <si>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</si>
  <si>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</si>
  <si>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</si>
  <si>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</si>
  <si>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</si>
  <si>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</si>
  <si>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</si>
  <si>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</si>
  <si>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</si>
  <si>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</si>
  <si>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</si>
  <si>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</si>
  <si>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</si>
  <si>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</si>
  <si>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</si>
  <si>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</si>
  <si>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</si>
  <si>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</si>
  <si>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</si>
  <si>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</si>
  <si>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</si>
  <si>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</si>
  <si>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</si>
  <si>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</si>
  <si>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</si>
  <si>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</si>
  <si>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</si>
  <si>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</si>
  <si>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</si>
  <si>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</si>
  <si>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</si>
  <si>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</si>
  <si>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</si>
  <si>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</si>
  <si>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</si>
  <si>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</si>
  <si>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</si>
  <si>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</si>
  <si>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</si>
  <si>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</si>
  <si>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</si>
  <si>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</si>
  <si>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</si>
  <si>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</si>
  <si>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</si>
  <si>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</si>
  <si>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</si>
  <si>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</si>
  <si>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</si>
  <si>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</si>
  <si>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</si>
  <si>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</si>
  <si>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</si>
  <si>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</si>
  <si>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</si>
  <si>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</si>
  <si>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</si>
  <si>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</si>
  <si>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</si>
  <si>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</si>
  <si>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</si>
  <si>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</si>
  <si>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</si>
  <si>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</si>
  <si>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</si>
  <si>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</si>
  <si>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</si>
  <si>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</si>
  <si>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</si>
  <si>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</si>
  <si>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</si>
  <si>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</si>
  <si>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</si>
  <si>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</si>
  <si>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</si>
  <si>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</si>
  <si>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</si>
  <si>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</si>
  <si>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</si>
  <si>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</si>
  <si>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</si>
  <si>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</si>
  <si>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</si>
  <si>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</si>
  <si>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</si>
  <si>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</si>
  <si>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</si>
  <si>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</si>
  <si>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</si>
  <si>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</si>
  <si>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</si>
  <si>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</si>
  <si>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</si>
  <si>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</si>
  <si>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</si>
  <si>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</si>
  <si>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</si>
  <si>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</si>
  <si>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</si>
  <si>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</si>
  <si>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</si>
  <si>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</si>
  <si>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</si>
  <si>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</si>
  <si>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</si>
  <si>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</si>
  <si>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</si>
  <si>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</si>
  <si>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</si>
  <si>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</si>
  <si>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</si>
  <si>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</si>
  <si>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</si>
  <si>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</si>
  <si>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</si>
  <si>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</si>
  <si>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</si>
  <si>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</si>
  <si>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</si>
  <si>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</si>
  <si>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</si>
  <si>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</si>
  <si>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</si>
  <si>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</si>
  <si>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</si>
  <si>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</si>
  <si>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</si>
  <si>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</si>
  <si>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</si>
  <si>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</si>
  <si>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</si>
  <si>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</si>
  <si>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</si>
  <si>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</si>
  <si>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</si>
  <si>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</si>
  <si>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</si>
  <si>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</si>
  <si>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</si>
  <si>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</si>
  <si>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</si>
  <si>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</si>
  <si>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</si>
  <si>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</si>
  <si>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</si>
  <si>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</si>
  <si>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</si>
  <si>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</si>
  <si>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</si>
  <si>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</si>
  <si>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</si>
  <si>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</si>
  <si>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</si>
  <si>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</si>
  <si>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</si>
  <si>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</si>
  <si>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</si>
  <si>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</si>
  <si>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</si>
  <si>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</si>
  <si>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</si>
  <si>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</si>
  <si>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</si>
  <si>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</si>
  <si>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</si>
  <si>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</si>
  <si>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</si>
  <si>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</si>
  <si>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</si>
  <si>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</si>
  <si>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</si>
  <si>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</si>
  <si>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</si>
  <si>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</si>
  <si>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</si>
  <si>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</si>
  <si>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</si>
  <si>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</si>
  <si>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</si>
  <si>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</si>
  <si>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</si>
  <si>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</si>
  <si>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</si>
  <si>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</si>
  <si>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</si>
  <si>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</si>
  <si>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</si>
  <si>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</si>
  <si>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</si>
  <si>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</si>
  <si>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</si>
  <si>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</si>
  <si>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</si>
  <si>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</si>
  <si>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</si>
  <si>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</si>
  <si>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</si>
  <si>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</si>
  <si>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</si>
  <si>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</si>
  <si>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</si>
  <si>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</si>
  <si>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</si>
  <si>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</si>
  <si>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</si>
  <si>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</si>
  <si>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</si>
  <si>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</si>
  <si>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</si>
  <si>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</si>
  <si>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</si>
  <si>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</si>
  <si>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</si>
  <si>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</si>
  <si>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</si>
  <si>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</si>
  <si>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</si>
  <si>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</si>
  <si>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</si>
  <si>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</si>
  <si>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</si>
  <si>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</si>
  <si>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</si>
  <si>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</si>
  <si>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</si>
  <si>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</si>
  <si>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</si>
  <si>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</si>
  <si>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</si>
  <si>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</si>
  <si>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</si>
  <si>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</si>
  <si>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</si>
  <si>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</si>
  <si>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</si>
  <si>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</si>
  <si>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</si>
  <si>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</si>
  <si>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</si>
  <si>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</si>
  <si>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</si>
  <si>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</si>
  <si>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</si>
  <si>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</si>
  <si>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</si>
  <si>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</si>
  <si>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</si>
  <si>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</si>
  <si>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</si>
  <si>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</si>
  <si>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</si>
  <si>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</si>
  <si>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</si>
  <si>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</si>
  <si>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</si>
  <si>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</si>
  <si>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</si>
  <si>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</si>
  <si>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</si>
  <si>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</si>
  <si>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</si>
  <si>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</si>
  <si>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</si>
  <si>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</si>
  <si>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</si>
  <si>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</si>
  <si>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</si>
  <si>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</si>
  <si>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</si>
  <si>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</si>
  <si>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</si>
  <si>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</si>
  <si>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</si>
  <si>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</si>
  <si>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</si>
  <si>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</si>
  <si>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</si>
  <si>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</si>
  <si>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</si>
  <si>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</si>
  <si>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</si>
  <si>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</si>
  <si>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</si>
  <si>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</si>
  <si>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</si>
  <si>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</si>
  <si>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</si>
  <si>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</si>
  <si>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</si>
  <si>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</si>
  <si>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</si>
  <si>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</si>
  <si>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</si>
  <si>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</si>
  <si>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</si>
  <si>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</si>
  <si>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</si>
  <si>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</si>
  <si>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</si>
  <si>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</si>
  <si>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</si>
  <si>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</si>
  <si>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</si>
  <si>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</si>
  <si>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</si>
  <si>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</si>
  <si>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</si>
  <si>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</si>
  <si>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</si>
  <si>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</si>
  <si>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</si>
  <si>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</si>
  <si>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</si>
  <si>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</si>
  <si>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</si>
  <si>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</si>
  <si>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</si>
  <si>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</si>
  <si>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</si>
  <si>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</si>
  <si>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</si>
  <si>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</si>
  <si>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</si>
  <si>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</si>
  <si>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</si>
  <si>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</si>
  <si>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</si>
  <si>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</si>
  <si>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</si>
  <si>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</si>
  <si>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</si>
  <si>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</si>
  <si>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</si>
  <si>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</si>
  <si>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</si>
  <si>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</si>
  <si>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</si>
  <si>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</si>
  <si>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</si>
  <si>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</si>
  <si>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</si>
  <si>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</si>
  <si>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</si>
  <si>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</si>
  <si>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</si>
  <si>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</si>
  <si>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</si>
  <si>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</si>
  <si>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</si>
  <si>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</si>
  <si>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</si>
  <si>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</si>
  <si>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</si>
  <si>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</si>
  <si>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</si>
  <si>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</si>
  <si>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</si>
  <si>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</si>
  <si>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</si>
  <si>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</si>
  <si>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</si>
  <si>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</si>
  <si>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</si>
  <si>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</si>
  <si>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</si>
  <si>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</si>
  <si>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</si>
  <si>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</si>
  <si>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</si>
  <si>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</si>
  <si>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</si>
  <si>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</si>
  <si>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</si>
  <si>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</si>
  <si>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</si>
  <si>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</si>
  <si>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</si>
  <si>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</si>
  <si>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</si>
  <si>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</si>
  <si>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</si>
  <si>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</si>
  <si>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</si>
  <si>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</si>
  <si>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</si>
  <si>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</si>
  <si>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</si>
  <si>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</si>
  <si>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</si>
  <si>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</si>
  <si>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</si>
  <si>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</si>
  <si>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</si>
  <si>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</si>
  <si>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</si>
  <si>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</si>
  <si>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</si>
  <si>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</si>
  <si>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</si>
  <si>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</si>
  <si>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</si>
  <si>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</si>
  <si>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</si>
  <si>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</si>
  <si>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</si>
  <si>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</si>
  <si>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</si>
  <si>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</si>
  <si>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</si>
  <si>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</si>
  <si>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</si>
  <si>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</si>
  <si>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</si>
  <si>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</si>
  <si>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</si>
  <si>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</si>
  <si>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</si>
  <si>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</si>
  <si>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</si>
  <si>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</si>
  <si>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</si>
  <si>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</si>
  <si>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</si>
  <si>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</si>
  <si>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</si>
  <si>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</si>
  <si>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</si>
  <si>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</si>
  <si>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</si>
  <si>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</si>
  <si>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</si>
  <si>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</si>
  <si>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</si>
  <si>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</si>
  <si>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</si>
  <si>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</si>
  <si>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</si>
  <si>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</si>
  <si>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</si>
  <si>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</si>
  <si>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</si>
  <si>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</si>
  <si>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</si>
  <si>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</si>
  <si>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</si>
  <si>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</si>
  <si>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</si>
  <si>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</si>
  <si>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</si>
  <si>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</si>
  <si>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</si>
  <si>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</si>
  <si>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</si>
  <si>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</si>
  <si>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</si>
  <si>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</si>
  <si>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</si>
  <si>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</si>
  <si>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</si>
  <si>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</si>
  <si>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</si>
  <si>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</si>
  <si>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</si>
  <si>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</si>
  <si>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</si>
  <si>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</si>
  <si>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</si>
  <si>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</si>
  <si>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</si>
  <si>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</si>
  <si>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</si>
  <si>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</si>
  <si>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</si>
  <si>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</si>
  <si>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</si>
  <si>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</si>
  <si>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</si>
  <si>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</si>
  <si>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</si>
  <si>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</si>
  <si>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</si>
  <si>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</si>
  <si>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</si>
  <si>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</si>
  <si>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</si>
  <si>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</si>
  <si>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</si>
  <si>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</si>
  <si>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</si>
  <si>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</si>
  <si>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</si>
  <si>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</si>
  <si>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</si>
  <si>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</si>
  <si>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</si>
  <si>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</si>
  <si>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</si>
  <si>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</si>
  <si>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</si>
  <si>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</si>
  <si>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</si>
  <si>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</si>
  <si>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</si>
  <si>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</si>
  <si>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</si>
  <si>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</si>
  <si>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</si>
  <si>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</si>
  <si>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</si>
  <si>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</si>
  <si>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</si>
  <si>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</si>
  <si>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</si>
  <si>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</si>
  <si>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</si>
  <si>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</si>
  <si>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</si>
  <si>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</si>
  <si>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</si>
  <si>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</si>
  <si>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</si>
  <si>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</si>
  <si>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</si>
  <si>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</si>
  <si>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</si>
  <si>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</si>
  <si>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</si>
  <si>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</si>
  <si>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</si>
  <si>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</si>
  <si>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</si>
  <si>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</si>
  <si>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</si>
  <si>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</si>
  <si>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</si>
  <si>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</si>
  <si>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</si>
  <si>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</si>
  <si>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</si>
  <si>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</si>
  <si>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</si>
  <si>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</si>
  <si>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</si>
  <si>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</si>
  <si>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</si>
  <si>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</si>
  <si>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</si>
  <si>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</si>
  <si>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</si>
  <si>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</si>
  <si>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</si>
  <si>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</si>
  <si>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</si>
  <si>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</si>
  <si>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</si>
  <si>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</si>
  <si>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</si>
  <si>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</si>
  <si>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</si>
  <si>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</si>
  <si>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</si>
  <si>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</si>
  <si>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</si>
  <si>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</si>
  <si>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</si>
  <si>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</si>
  <si>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</si>
  <si>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</si>
  <si>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</si>
  <si>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</si>
  <si>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</si>
  <si>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</si>
  <si>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</si>
  <si>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</si>
  <si>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</si>
  <si>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</si>
  <si>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</si>
  <si>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</si>
  <si>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</si>
  <si>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</si>
  <si>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</si>
  <si>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</si>
  <si>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</si>
  <si>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</si>
  <si>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</si>
  <si>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</si>
  <si>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</si>
  <si>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</si>
  <si>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</si>
  <si>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</si>
  <si>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</si>
  <si>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</si>
  <si>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</si>
  <si>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</si>
  <si>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</si>
  <si>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</si>
  <si>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</si>
  <si>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</si>
  <si>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</si>
  <si>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</si>
  <si>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</si>
  <si>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</si>
  <si>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</si>
  <si>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</si>
  <si>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</si>
  <si>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</si>
  <si>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</si>
  <si>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</si>
  <si>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</si>
  <si>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</si>
  <si>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</si>
  <si>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</si>
  <si>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</si>
  <si>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</si>
  <si>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</si>
  <si>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</si>
  <si>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</si>
  <si>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</si>
  <si>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</si>
  <si>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</si>
  <si>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</si>
  <si>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</si>
  <si>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</si>
  <si>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</si>
  <si>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</si>
  <si>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</si>
  <si>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</si>
  <si>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</si>
  <si>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</si>
  <si>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</si>
  <si>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</si>
  <si>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</si>
  <si>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</si>
  <si>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</si>
  <si>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</si>
  <si>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</si>
  <si>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</si>
  <si>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</si>
  <si>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</si>
  <si>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</si>
  <si>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</si>
  <si>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</si>
  <si>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</si>
  <si>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</si>
  <si>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</si>
  <si>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</si>
  <si>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</si>
  <si>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</si>
  <si>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</si>
  <si>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</si>
  <si>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</si>
  <si>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</si>
  <si>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</si>
  <si>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</si>
  <si>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</si>
  <si>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</si>
  <si>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</si>
  <si>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</si>
  <si>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</si>
  <si>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</si>
  <si>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</si>
  <si>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</si>
  <si>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</si>
  <si>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</si>
  <si>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</si>
  <si>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</si>
  <si>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</si>
  <si>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</si>
  <si>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</si>
  <si>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</si>
  <si>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</si>
  <si>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</si>
  <si>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</si>
  <si>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</si>
  <si>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</si>
  <si>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</si>
  <si>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</si>
  <si>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</si>
  <si>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</si>
  <si>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</si>
  <si>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</si>
  <si>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</si>
  <si>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</si>
  <si>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</si>
  <si>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</si>
  <si>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</si>
  <si>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</si>
  <si>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</si>
  <si>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</si>
  <si>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</si>
  <si>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</si>
  <si>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</si>
  <si>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</si>
  <si>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</si>
  <si>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</si>
  <si>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</si>
  <si>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</si>
  <si>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</si>
  <si>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</si>
  <si>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</si>
  <si>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</si>
  <si>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</si>
  <si>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</si>
  <si>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</si>
  <si>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</si>
  <si>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</si>
  <si>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</si>
  <si>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</si>
  <si>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</si>
  <si>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</si>
  <si>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</si>
  <si>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</si>
  <si>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</si>
  <si>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</si>
  <si>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</si>
  <si>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</si>
  <si>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</si>
  <si>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</si>
  <si>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</si>
  <si>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</si>
  <si>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</si>
  <si>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</si>
  <si>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</si>
  <si>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</si>
  <si>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</si>
  <si>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</si>
  <si>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</si>
  <si>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</si>
  <si>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</si>
  <si>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</si>
  <si>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</si>
  <si>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</si>
  <si>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</si>
  <si>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</si>
  <si>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</si>
  <si>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</si>
  <si>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</si>
  <si>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</si>
  <si>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</si>
  <si>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</si>
  <si>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</si>
  <si>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</si>
  <si>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</si>
  <si>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</si>
  <si>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</si>
  <si>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</si>
  <si>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</si>
  <si>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</si>
  <si>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</si>
  <si>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</si>
  <si>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</si>
  <si>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</si>
  <si>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</si>
  <si>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</si>
  <si>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</si>
  <si>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</si>
  <si>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</si>
  <si>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</si>
  <si>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</si>
  <si>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</si>
  <si>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</si>
  <si>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</si>
  <si>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</si>
  <si>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</si>
  <si>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</si>
  <si>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</si>
  <si>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</si>
  <si>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</si>
  <si>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</si>
  <si>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</si>
  <si>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</si>
  <si>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</si>
  <si>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</si>
  <si>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</si>
  <si>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</si>
  <si>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</si>
  <si>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</si>
  <si>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</si>
  <si>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</si>
  <si>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</si>
  <si>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</si>
  <si>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</si>
  <si>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</si>
  <si>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</si>
  <si>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</si>
  <si>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</si>
  <si>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</si>
  <si>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</si>
  <si>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</si>
  <si>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</si>
  <si>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</si>
  <si>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</si>
  <si>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</si>
  <si>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</si>
  <si>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</si>
  <si>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</si>
  <si>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</si>
  <si>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</si>
  <si>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</si>
  <si>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</si>
  <si>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</si>
  <si>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</si>
  <si>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</si>
  <si>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</si>
  <si>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</si>
  <si>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</si>
  <si>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</si>
  <si>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</si>
  <si>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</si>
  <si>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</si>
  <si>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</si>
  <si>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</si>
  <si>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</si>
  <si>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</si>
  <si>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</si>
  <si>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</si>
  <si>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</si>
  <si>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</si>
  <si>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</si>
  <si>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</si>
  <si>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</si>
  <si>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</si>
  <si>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</si>
  <si>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</si>
  <si>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</si>
  <si>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</si>
  <si>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</si>
  <si>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</si>
  <si>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</si>
  <si>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</si>
  <si>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</si>
  <si>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</si>
  <si>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</si>
  <si>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</si>
  <si>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</si>
  <si>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</si>
  <si>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</si>
  <si>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</si>
  <si>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</si>
  <si>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</si>
  <si>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</si>
  <si>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</si>
  <si>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</si>
  <si>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</si>
  <si>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</si>
  <si>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</si>
  <si>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</si>
  <si>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</si>
  <si>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</si>
  <si>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</si>
  <si>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</si>
  <si>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</si>
  <si>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</si>
  <si>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</si>
  <si>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</si>
  <si>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</si>
  <si>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</si>
  <si>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</si>
  <si>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</si>
  <si>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</si>
  <si>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</si>
  <si>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</si>
  <si>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</si>
  <si>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</si>
  <si>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</si>
  <si>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</si>
  <si>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</si>
  <si>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</si>
  <si>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</si>
  <si>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</si>
  <si>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</si>
  <si>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</si>
  <si>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</si>
  <si>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</si>
  <si>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</si>
  <si>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</si>
  <si>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</si>
  <si>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</si>
  <si>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</si>
  <si>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</si>
  <si>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</si>
  <si>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</si>
  <si>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</si>
  <si>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</si>
  <si>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</si>
  <si>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</si>
  <si>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</si>
  <si>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</si>
  <si>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</si>
  <si>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</si>
  <si>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</si>
  <si>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</si>
  <si>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</si>
  <si>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</si>
  <si>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</si>
  <si>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</si>
  <si>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</si>
  <si>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</si>
  <si>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</si>
  <si>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</si>
  <si>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</si>
  <si>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</si>
  <si>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</si>
  <si>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</si>
  <si>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</si>
  <si>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</si>
  <si>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</si>
  <si>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</si>
  <si>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</si>
  <si>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</si>
  <si>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</si>
  <si>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</si>
  <si>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</si>
  <si>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</si>
  <si>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</si>
  <si>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</si>
  <si>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</si>
  <si>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</si>
  <si>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</si>
  <si>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</si>
  <si>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</si>
  <si>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</si>
  <si>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</si>
  <si>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</si>
  <si>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</si>
  <si>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</si>
  <si>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</si>
  <si>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</si>
  <si>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</si>
  <si>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</si>
  <si>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</si>
  <si>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</si>
  <si>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</si>
  <si>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</si>
  <si>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</si>
  <si>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</si>
  <si>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</si>
  <si>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</si>
  <si>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</si>
  <si>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</si>
  <si>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</si>
  <si>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</si>
  <si>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</si>
  <si>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</si>
  <si>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</si>
  <si>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</si>
  <si>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</si>
  <si>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</si>
  <si>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</si>
  <si>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</si>
  <si>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</si>
  <si>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</si>
  <si>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</si>
  <si>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</si>
  <si>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</si>
  <si>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</si>
  <si>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</si>
  <si>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</si>
  <si>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</si>
  <si>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</si>
  <si>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</si>
  <si>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</si>
  <si>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</si>
  <si>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</si>
  <si>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</si>
  <si>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</si>
  <si>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</si>
  <si>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</si>
  <si>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</si>
  <si>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</si>
  <si>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</si>
  <si>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</si>
  <si>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</si>
  <si>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</si>
  <si>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</si>
  <si>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</si>
  <si>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</si>
  <si>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</si>
  <si>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</si>
  <si>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</si>
  <si>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</si>
  <si>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</si>
  <si>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</si>
  <si>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</si>
  <si>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</si>
  <si>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</si>
  <si>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</si>
  <si>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</si>
  <si>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</si>
  <si>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</si>
  <si>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</si>
  <si>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</si>
  <si>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</si>
  <si>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</si>
  <si>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</si>
  <si>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</si>
  <si>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</si>
  <si>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</si>
  <si>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</si>
  <si>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</si>
  <si>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</si>
  <si>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</si>
  <si>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</si>
  <si>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</si>
  <si>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</si>
  <si>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</si>
  <si>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</si>
  <si>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</si>
  <si>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</si>
  <si>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</si>
  <si>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</si>
  <si>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</si>
  <si>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</si>
  <si>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</si>
  <si>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</si>
  <si>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</si>
  <si>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</si>
  <si>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</si>
  <si>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</si>
  <si>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</si>
  <si>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</si>
  <si>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</si>
  <si>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</si>
  <si>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</si>
  <si>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</si>
  <si>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</si>
  <si>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</si>
  <si>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</si>
  <si>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</si>
  <si>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</si>
  <si>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</si>
  <si>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</si>
  <si>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</si>
  <si>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</si>
  <si>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</si>
  <si>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</si>
  <si>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</si>
  <si>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</si>
  <si>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</si>
  <si>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</si>
  <si>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</si>
  <si>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</si>
  <si>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</si>
  <si>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</si>
  <si>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</si>
  <si>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</si>
  <si>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</si>
  <si>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</si>
  <si>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</si>
  <si>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</si>
  <si>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</si>
  <si>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</si>
  <si>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</si>
  <si>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</si>
  <si>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</si>
  <si>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</si>
  <si>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</si>
  <si>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</si>
  <si>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</si>
  <si>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</si>
  <si>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</si>
  <si>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</si>
  <si>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</si>
  <si>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</si>
  <si>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</si>
  <si>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</si>
  <si>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</si>
  <si>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</si>
  <si>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</si>
  <si>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</si>
  <si>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</si>
  <si>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</si>
  <si>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</si>
  <si>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</si>
  <si>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</si>
  <si>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</si>
  <si>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</si>
  <si>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</si>
  <si>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</si>
  <si>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</si>
  <si>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</si>
  <si>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</si>
  <si>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</si>
  <si>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</si>
  <si>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</si>
  <si>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</si>
  <si>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</si>
  <si>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</si>
  <si>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</si>
  <si>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</si>
  <si>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</si>
  <si>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</si>
  <si>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</si>
  <si>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</si>
  <si>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</si>
  <si>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</si>
  <si>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</si>
  <si>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</si>
  <si>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</si>
  <si>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</si>
  <si>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</si>
  <si>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</si>
  <si>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</si>
  <si>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</si>
  <si>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</si>
  <si>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</si>
  <si>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</si>
  <si>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</si>
  <si>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</si>
  <si>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</si>
  <si>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</si>
  <si>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</si>
  <si>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</si>
  <si>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</si>
  <si>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</si>
  <si>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</si>
  <si>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</si>
  <si>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</si>
  <si>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</si>
  <si>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</si>
  <si>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</si>
  <si>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</si>
  <si>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</si>
  <si>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</si>
  <si>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</si>
  <si>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</si>
  <si>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</si>
  <si>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</si>
  <si>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</si>
  <si>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</si>
  <si>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</si>
  <si>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</si>
  <si>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</si>
  <si>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</si>
  <si>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</si>
  <si>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</si>
  <si>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</si>
  <si>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</si>
  <si>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</si>
  <si>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</si>
  <si>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</si>
  <si>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</si>
  <si>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</si>
  <si>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</si>
  <si>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</si>
  <si>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</si>
  <si>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</si>
  <si>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</si>
  <si>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</si>
  <si>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</si>
  <si>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</si>
  <si>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</si>
  <si>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</si>
  <si>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</si>
  <si>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</si>
  <si>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</si>
  <si>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</si>
  <si>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</si>
  <si>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</si>
  <si>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</si>
  <si>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</si>
  <si>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</si>
  <si>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</si>
  <si>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</si>
  <si>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</si>
  <si>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</si>
  <si>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</si>
  <si>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</si>
  <si>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</si>
  <si>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</si>
  <si>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</si>
  <si>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</si>
  <si>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</si>
  <si>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</si>
  <si>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</si>
  <si>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</si>
  <si>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</si>
  <si>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</si>
  <si>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</si>
  <si>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</si>
  <si>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</si>
  <si>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</si>
  <si>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</si>
  <si>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</si>
  <si>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</si>
  <si>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</si>
  <si>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</si>
  <si>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</si>
  <si>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</si>
  <si>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</si>
  <si>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</si>
  <si>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</si>
  <si>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</si>
  <si>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</si>
  <si>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</si>
  <si>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</si>
  <si>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</si>
  <si>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</si>
  <si>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</si>
  <si>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</si>
  <si>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</si>
  <si>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</si>
  <si>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</si>
  <si>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</si>
  <si>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</si>
  <si>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</si>
  <si>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</si>
  <si>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</si>
  <si>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</si>
  <si>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</si>
  <si>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</si>
  <si>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</si>
  <si>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</si>
  <si>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</si>
  <si>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</si>
  <si>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</si>
  <si>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</si>
  <si>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</si>
  <si>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</si>
  <si>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</si>
  <si>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</si>
  <si>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</si>
  <si>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</si>
  <si>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</si>
  <si>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</si>
  <si>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</si>
  <si>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</si>
  <si>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</si>
  <si>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</si>
  <si>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</si>
  <si>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</si>
  <si>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</si>
  <si>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</si>
  <si>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</si>
  <si>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</si>
  <si>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</si>
  <si>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</si>
  <si>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</si>
  <si>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</si>
  <si>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</si>
  <si>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</si>
  <si>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</si>
  <si>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</si>
  <si>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</si>
  <si>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</si>
  <si>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</si>
  <si>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</si>
  <si>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</si>
  <si>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</si>
  <si>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</si>
  <si>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</si>
  <si>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</si>
  <si>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</si>
  <si>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</si>
  <si>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</si>
  <si>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</si>
  <si>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</si>
  <si>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</si>
  <si>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</si>
  <si>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</si>
  <si>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</si>
  <si>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</si>
  <si>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</si>
  <si>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</si>
  <si>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</si>
  <si>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</si>
  <si>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</si>
  <si>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</si>
  <si>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</si>
  <si>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</si>
  <si>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</si>
  <si>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</si>
  <si>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</si>
  <si>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</si>
  <si>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</si>
  <si>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</si>
  <si>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</si>
  <si>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</si>
  <si>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</si>
  <si>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</si>
  <si>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</si>
  <si>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</si>
  <si>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</si>
  <si>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</si>
  <si>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</si>
  <si>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</si>
  <si>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</si>
  <si>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</si>
  <si>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</si>
  <si>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</si>
  <si>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</si>
  <si>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</si>
  <si>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</si>
  <si>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</si>
  <si>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</si>
  <si>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</si>
  <si>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</si>
  <si>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</si>
  <si>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</si>
  <si>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</si>
  <si>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</si>
  <si>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</si>
  <si>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</si>
  <si>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</si>
  <si>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</si>
  <si>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</si>
  <si>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</si>
  <si>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</si>
  <si>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</si>
  <si>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</si>
  <si>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</si>
  <si>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</si>
  <si>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</si>
  <si>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</si>
  <si>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</si>
  <si>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</si>
  <si>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</si>
  <si>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</si>
  <si>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</si>
  <si>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</si>
  <si>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</si>
  <si>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</si>
  <si>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</si>
  <si>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</si>
  <si>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</si>
  <si>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</si>
  <si>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</si>
  <si>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</si>
  <si>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</si>
  <si>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</si>
  <si>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</si>
  <si>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</si>
  <si>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</si>
  <si>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</si>
  <si>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</si>
  <si>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</si>
  <si>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</si>
  <si>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</si>
  <si>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</si>
  <si>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</si>
  <si>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</si>
  <si>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</si>
  <si>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</si>
  <si>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</si>
  <si>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</si>
  <si>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</si>
  <si>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</si>
  <si>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</si>
  <si>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</si>
  <si>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</si>
  <si>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</si>
  <si>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</si>
  <si>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</si>
  <si>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</si>
  <si>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</si>
  <si>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</si>
  <si>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</si>
  <si>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</si>
  <si>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</si>
  <si>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</si>
  <si>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</si>
  <si>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</si>
  <si>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</si>
  <si>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</si>
  <si>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</si>
  <si>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</si>
  <si>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</si>
  <si>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</si>
  <si>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</si>
  <si>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</si>
  <si>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</si>
  <si>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</si>
  <si>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</si>
  <si>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</si>
  <si>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</si>
  <si>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</si>
  <si>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</si>
  <si>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</si>
  <si>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</si>
  <si>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</si>
  <si>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</si>
  <si>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</si>
  <si>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</si>
  <si>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</si>
  <si>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</si>
  <si>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</si>
  <si>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</si>
  <si>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</si>
  <si>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</si>
  <si>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</si>
  <si>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</si>
  <si>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</si>
  <si>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</si>
  <si>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</si>
  <si>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</si>
  <si>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</si>
  <si>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</si>
  <si>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</si>
  <si>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</si>
  <si>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</si>
  <si>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</si>
  <si>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</si>
  <si>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</si>
  <si>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</si>
  <si>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</si>
  <si>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</si>
  <si>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</si>
  <si>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</si>
  <si>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</si>
  <si>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</si>
  <si>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</si>
  <si>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</si>
  <si>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</si>
  <si>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</si>
  <si>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</si>
  <si>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</si>
  <si>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</si>
  <si>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</si>
  <si>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</si>
  <si>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</si>
  <si>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</si>
  <si>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</si>
  <si>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</si>
  <si>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</si>
  <si>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</si>
  <si>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</si>
  <si>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</si>
  <si>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</si>
  <si>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</si>
  <si>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</si>
  <si>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</si>
  <si>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</si>
  <si>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</si>
  <si>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</si>
  <si>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</si>
  <si>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</si>
  <si>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</si>
  <si>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</si>
  <si>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</si>
  <si>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</si>
  <si>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</si>
  <si>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</si>
  <si>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</si>
  <si>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</si>
  <si>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</si>
  <si>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</si>
  <si>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</si>
  <si>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</si>
  <si>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</si>
  <si>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</si>
  <si>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</si>
  <si>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</si>
  <si>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</si>
  <si>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</si>
  <si>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</si>
  <si>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</si>
  <si>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</si>
  <si>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</si>
  <si>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</si>
  <si>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</si>
  <si>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</si>
  <si>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</si>
  <si>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</si>
  <si>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</si>
  <si>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</si>
  <si>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</si>
  <si>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</si>
  <si>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</si>
  <si>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</si>
  <si>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</si>
  <si>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</si>
  <si>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</si>
  <si>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</si>
  <si>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</si>
  <si>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</si>
  <si>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</si>
  <si>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</si>
  <si>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</si>
  <si>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</si>
  <si>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</si>
  <si>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</si>
  <si>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</si>
  <si>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</si>
  <si>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</si>
  <si>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</si>
  <si>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</si>
  <si>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</si>
  <si>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</si>
  <si>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</si>
  <si>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</si>
  <si>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</si>
  <si>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</si>
  <si>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</si>
  <si>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</si>
  <si>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</si>
  <si>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</si>
  <si>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</si>
  <si>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</si>
  <si>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</si>
  <si>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</si>
  <si>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</si>
  <si>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</si>
  <si>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</si>
  <si>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</si>
  <si>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</si>
  <si>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</si>
  <si>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</si>
  <si>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</si>
  <si>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</si>
  <si>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</si>
  <si>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</si>
  <si>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</si>
  <si>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</si>
  <si>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</si>
  <si>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</si>
  <si>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</si>
  <si>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</si>
  <si>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</si>
  <si>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</si>
  <si>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</si>
  <si>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</si>
  <si>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</si>
  <si>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</si>
  <si>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</si>
  <si>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</si>
  <si>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</si>
  <si>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</si>
  <si>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</si>
  <si>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</si>
  <si>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</si>
  <si>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</si>
  <si>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</si>
  <si>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</si>
  <si>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</si>
  <si>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</si>
  <si>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</si>
  <si>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</si>
  <si>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</si>
  <si>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</si>
  <si>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</si>
  <si>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</si>
  <si>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</si>
  <si>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</si>
  <si>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</si>
  <si>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</si>
  <si>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</si>
  <si>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</si>
  <si>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</si>
  <si>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</si>
  <si>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</si>
  <si>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</si>
  <si>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</si>
  <si>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</si>
  <si>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</si>
  <si>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</si>
  <si>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</si>
  <si>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</si>
  <si>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</si>
  <si>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</si>
  <si>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</si>
  <si>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</si>
  <si>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</si>
  <si>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</si>
  <si>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</si>
  <si>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</si>
  <si>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</si>
  <si>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</si>
  <si>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</si>
  <si>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</si>
  <si>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</si>
  <si>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</si>
  <si>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</si>
  <si>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</si>
  <si>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</si>
  <si>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</si>
  <si>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</si>
  <si>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</si>
  <si>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</si>
  <si>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</si>
  <si>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</si>
  <si>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</si>
  <si>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</si>
  <si>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</si>
  <si>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</si>
  <si>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</si>
  <si>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</si>
  <si>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</si>
  <si>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</si>
  <si>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</si>
  <si>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</si>
  <si>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</si>
  <si>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</si>
  <si>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</si>
  <si>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</si>
  <si>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</si>
  <si>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</si>
  <si>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</si>
  <si>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</si>
  <si>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</si>
  <si>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</si>
  <si>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</si>
  <si>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</si>
  <si>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</si>
  <si>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</si>
  <si>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</si>
  <si>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</si>
  <si>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</si>
  <si>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</si>
  <si>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</si>
  <si>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</si>
  <si>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</si>
  <si>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</si>
  <si>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</si>
  <si>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</si>
  <si>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</si>
  <si>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</si>
  <si>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</si>
  <si>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</si>
  <si>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</si>
  <si>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</si>
  <si>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</si>
  <si>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</si>
  <si>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</si>
  <si>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</si>
  <si>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</si>
  <si>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</si>
  <si>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</si>
  <si>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</si>
  <si>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</si>
  <si>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</si>
  <si>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</si>
  <si>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</si>
  <si>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</si>
  <si>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</si>
  <si>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</si>
  <si>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</si>
  <si>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</si>
  <si>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</si>
  <si>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</si>
  <si>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</si>
  <si>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</si>
  <si>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</si>
  <si>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</si>
  <si>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</si>
  <si>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</si>
  <si>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</si>
  <si>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</si>
  <si>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</si>
  <si>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</si>
  <si>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</si>
  <si>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</si>
  <si>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</si>
  <si>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</si>
  <si>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</si>
  <si>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</si>
  <si>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</si>
  <si>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</si>
  <si>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</si>
  <si>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</si>
  <si>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</si>
  <si>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</si>
  <si>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</si>
  <si>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</si>
  <si>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</si>
  <si>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</si>
  <si>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</si>
  <si>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</si>
  <si>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</si>
  <si>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</si>
  <si>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</si>
  <si>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</si>
  <si>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</si>
  <si>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</si>
  <si>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</si>
  <si>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</si>
  <si>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</si>
  <si>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</si>
  <si>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</si>
  <si>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</si>
  <si>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</si>
  <si>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</si>
  <si>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</si>
  <si>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</si>
  <si>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</si>
  <si>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</si>
  <si>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</si>
  <si>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</si>
  <si>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</si>
  <si>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</si>
  <si>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</si>
  <si>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</si>
  <si>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</si>
  <si>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</si>
  <si>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</si>
  <si>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</si>
  <si>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</si>
  <si>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</si>
  <si>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</si>
  <si>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</si>
  <si>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</si>
  <si>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</si>
  <si>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</si>
  <si>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</si>
  <si>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</si>
  <si>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</si>
  <si>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</si>
  <si>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</si>
  <si>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</si>
  <si>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</si>
  <si>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</si>
  <si>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</si>
  <si>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</si>
  <si>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</si>
  <si>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</si>
  <si>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</si>
  <si>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</si>
  <si>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</si>
  <si>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</si>
  <si>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</si>
  <si>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</si>
  <si>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</si>
  <si>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</si>
  <si>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</si>
  <si>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</si>
  <si>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</si>
  <si>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</si>
  <si>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</si>
  <si>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</si>
  <si>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</si>
  <si>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</si>
  <si>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</si>
  <si>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</si>
  <si>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</si>
  <si>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</si>
  <si>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</si>
  <si>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</si>
  <si>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</si>
  <si>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</si>
  <si>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</si>
  <si>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</si>
  <si>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</si>
  <si>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</si>
  <si>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</si>
  <si>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</si>
  <si>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</si>
  <si>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</si>
  <si>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</si>
  <si>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</si>
  <si>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</si>
  <si>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</si>
  <si>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</si>
  <si>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</si>
  <si>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</si>
  <si>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</si>
  <si>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</si>
  <si>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</si>
  <si>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</si>
  <si>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</si>
  <si>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</si>
  <si>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</si>
  <si>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</si>
  <si>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</si>
  <si>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</si>
  <si>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</si>
  <si>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</si>
  <si>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</si>
  <si>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</si>
  <si>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</si>
  <si>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</si>
  <si>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</si>
  <si>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</si>
  <si>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</si>
  <si>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</si>
  <si>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</si>
  <si>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</si>
  <si>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</si>
  <si>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</si>
  <si>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</si>
  <si>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</si>
  <si>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</si>
  <si>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</si>
  <si>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</si>
  <si>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</si>
  <si>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</si>
  <si>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</si>
  <si>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</si>
  <si>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</si>
  <si>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</si>
  <si>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</si>
  <si>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</si>
  <si>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</si>
  <si>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</si>
  <si>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</si>
  <si>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</si>
  <si>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</si>
  <si>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</si>
  <si>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</si>
  <si>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</si>
  <si>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</si>
  <si>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</si>
  <si>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</si>
  <si>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</si>
  <si>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</si>
  <si>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</si>
  <si>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</si>
  <si>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</si>
  <si>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</si>
  <si>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</si>
  <si>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</si>
  <si>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</si>
  <si>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</si>
  <si>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</si>
  <si>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</si>
  <si>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</si>
  <si>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</si>
  <si>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</si>
  <si>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</si>
  <si>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</si>
  <si>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</si>
  <si>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</si>
  <si>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</si>
  <si>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</si>
  <si>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</si>
  <si>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</si>
  <si>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</si>
  <si>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</si>
  <si>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</si>
  <si>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</si>
  <si>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</si>
  <si>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</si>
  <si>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</si>
  <si>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</si>
  <si>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</si>
  <si>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</si>
  <si>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</si>
  <si>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</si>
  <si>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</si>
  <si>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</si>
  <si>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</si>
  <si>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</si>
  <si>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</si>
  <si>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</si>
  <si>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</si>
  <si>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</si>
  <si>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</si>
  <si>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</si>
  <si>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</si>
  <si>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</si>
  <si>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</si>
  <si>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</si>
  <si>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</si>
  <si>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</si>
  <si>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</si>
  <si>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</si>
  <si>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</si>
  <si>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</si>
  <si>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</si>
  <si>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</si>
  <si>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</si>
  <si>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</si>
  <si>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</si>
  <si>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</si>
  <si>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</si>
  <si>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</si>
  <si>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</si>
  <si>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</si>
  <si>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</si>
  <si>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</si>
  <si>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</si>
  <si>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</si>
  <si>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</si>
  <si>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</si>
  <si>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</si>
  <si>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</si>
  <si>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</si>
  <si>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</si>
  <si>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</si>
  <si>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</si>
  <si>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</si>
  <si>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</si>
  <si>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</si>
  <si>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</si>
  <si>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</si>
  <si>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</si>
  <si>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</si>
  <si>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</si>
  <si>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</si>
  <si>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</si>
  <si>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</si>
  <si>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</si>
  <si>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</si>
  <si>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</si>
  <si>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</si>
  <si>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</si>
  <si>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</si>
  <si>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</si>
  <si>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</si>
  <si>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</si>
  <si>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</si>
  <si>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</si>
  <si>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</si>
  <si>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</si>
  <si>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</si>
  <si>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</si>
  <si>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</si>
  <si>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</si>
  <si>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</si>
  <si>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</si>
  <si>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</si>
  <si>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</si>
  <si>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</si>
  <si>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</si>
  <si>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</si>
  <si>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</si>
  <si>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</si>
  <si>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</si>
  <si>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</si>
  <si>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</si>
  <si>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</si>
  <si>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</si>
  <si>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</si>
  <si>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</si>
  <si>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</si>
  <si>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</si>
  <si>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</si>
  <si>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</si>
  <si>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</si>
  <si>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</si>
  <si>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</si>
  <si>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</si>
  <si>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</si>
  <si>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</si>
  <si>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</si>
  <si>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</si>
  <si>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</si>
  <si>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</si>
  <si>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</si>
  <si>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</si>
  <si>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</si>
  <si>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</si>
  <si>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</si>
  <si>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</si>
  <si>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</si>
  <si>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</si>
  <si>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</si>
  <si>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</si>
  <si>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</si>
  <si>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</si>
  <si>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</si>
  <si>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</si>
  <si>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</si>
  <si>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</si>
  <si>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</si>
  <si>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</si>
  <si>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</si>
  <si>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</si>
  <si>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</si>
  <si>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</si>
  <si>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</si>
  <si>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</si>
  <si>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</si>
  <si>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</si>
  <si>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</si>
  <si>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</si>
  <si>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</si>
  <si>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</si>
  <si>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</si>
  <si>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</si>
  <si>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</si>
  <si>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</si>
  <si>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</si>
  <si>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</si>
  <si>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</si>
  <si>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</si>
  <si>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</si>
  <si>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</si>
  <si>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</si>
  <si>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</si>
  <si>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</si>
  <si>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</si>
  <si>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</si>
  <si>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</si>
  <si>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</si>
  <si>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</si>
  <si>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</si>
  <si>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</si>
  <si>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</si>
  <si>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</si>
  <si>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</si>
  <si>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</si>
  <si>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</si>
  <si>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</si>
  <si>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</si>
  <si>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</si>
  <si>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</si>
  <si>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</si>
  <si>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</si>
  <si>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</si>
  <si>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</si>
  <si>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</si>
  <si>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</si>
  <si>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</si>
  <si>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</si>
  <si>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</si>
  <si>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</si>
  <si>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</si>
  <si>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</si>
  <si>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</si>
  <si>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</si>
  <si>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</si>
  <si>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</si>
  <si>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</si>
  <si>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</si>
  <si>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</si>
  <si>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</si>
  <si>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</si>
  <si>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</si>
  <si>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</si>
  <si>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</si>
  <si>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</si>
  <si>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</si>
  <si>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</si>
  <si>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</si>
  <si>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</si>
  <si>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</si>
  <si>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</si>
  <si>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</si>
  <si>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</si>
  <si>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</si>
  <si>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</si>
  <si>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</si>
  <si>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</si>
  <si>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</si>
  <si>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</si>
  <si>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</si>
  <si>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</si>
  <si>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</si>
  <si>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</si>
  <si>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</si>
  <si>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</si>
  <si>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</si>
  <si>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</si>
  <si>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</si>
  <si>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</si>
  <si>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</si>
  <si>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</si>
  <si>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</si>
  <si>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</si>
  <si>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</si>
  <si>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</si>
  <si>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</si>
  <si>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</si>
  <si>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</si>
  <si>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</si>
  <si>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</si>
  <si>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</si>
  <si>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</si>
  <si>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</si>
  <si>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</si>
  <si>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</si>
  <si>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</si>
  <si>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</si>
  <si>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</si>
  <si>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</si>
  <si>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</si>
  <si>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</si>
  <si>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</si>
  <si>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</si>
  <si>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</si>
  <si>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</si>
  <si>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</si>
  <si>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</si>
  <si>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</si>
  <si>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</si>
  <si>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</si>
  <si>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</si>
  <si>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</si>
  <si>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</si>
  <si>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</si>
  <si>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</si>
  <si>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</si>
  <si>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</si>
  <si>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</si>
  <si>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</si>
  <si>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</si>
  <si>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</si>
  <si>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</si>
  <si>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</si>
  <si>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</si>
  <si>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</si>
  <si>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</si>
  <si>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</si>
  <si>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</si>
  <si>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</si>
  <si>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</si>
  <si>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</si>
  <si>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</si>
  <si>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</si>
  <si>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</si>
  <si>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</si>
  <si>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</si>
  <si>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</si>
  <si>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</si>
  <si>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</si>
  <si>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</si>
  <si>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</si>
  <si>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</si>
  <si>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</si>
  <si>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</si>
  <si>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</si>
  <si>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</si>
  <si>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</si>
  <si>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</si>
  <si>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</si>
  <si>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</si>
  <si>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</si>
  <si>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</si>
  <si>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</si>
  <si>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</si>
  <si>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</si>
  <si>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</si>
  <si>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</si>
  <si>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</si>
  <si>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</si>
  <si>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</si>
  <si>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</si>
  <si>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</si>
  <si>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</si>
  <si>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</si>
  <si>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</si>
  <si>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</si>
  <si>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</si>
  <si>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</si>
  <si>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</si>
  <si>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</si>
  <si>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</si>
  <si>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</si>
  <si>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</si>
  <si>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</si>
  <si>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</si>
  <si>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</si>
  <si>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</si>
  <si>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</si>
  <si>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</si>
  <si>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</si>
  <si>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</si>
  <si>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</si>
  <si>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</si>
  <si>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</si>
  <si>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</si>
  <si>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</si>
  <si>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</si>
  <si>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</si>
  <si>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</si>
  <si>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</si>
  <si>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</si>
  <si>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</si>
  <si>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</si>
  <si>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</si>
  <si>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</si>
  <si>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</si>
  <si>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</si>
  <si>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</si>
  <si>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</si>
  <si>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</si>
  <si>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</si>
  <si>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</si>
  <si>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</si>
  <si>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</si>
  <si>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</si>
  <si>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</si>
  <si>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</si>
  <si>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</si>
  <si>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</si>
  <si>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</si>
  <si>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</si>
  <si>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</si>
  <si>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</si>
  <si>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</si>
  <si>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</si>
  <si>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</si>
  <si>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</si>
  <si>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</si>
  <si>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</si>
  <si>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</si>
  <si>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</si>
  <si>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</si>
  <si>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</si>
  <si>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</si>
  <si>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</si>
  <si>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</si>
  <si>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</si>
  <si>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</si>
  <si>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</si>
  <si>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</si>
  <si>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</si>
  <si>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</si>
  <si>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</si>
  <si>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</si>
  <si>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</si>
  <si>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</si>
  <si>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</si>
  <si>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</si>
  <si>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</si>
  <si>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</si>
  <si>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</si>
  <si>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</si>
  <si>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</si>
  <si>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</si>
  <si>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</si>
  <si>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</si>
  <si>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</si>
  <si>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</si>
  <si>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</si>
  <si>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</si>
  <si>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</si>
  <si>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</si>
  <si>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</si>
  <si>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</si>
  <si>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</si>
  <si>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</si>
  <si>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</si>
  <si>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</si>
  <si>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</si>
  <si>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</si>
  <si>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</si>
  <si>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</si>
  <si>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</si>
  <si>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</si>
  <si>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</si>
  <si>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</si>
  <si>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</si>
  <si>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</si>
  <si>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</si>
  <si>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</si>
  <si>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</si>
  <si>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</si>
  <si>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</si>
  <si>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</si>
  <si>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</si>
  <si>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</si>
  <si>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</si>
  <si>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</si>
  <si>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</si>
  <si>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</si>
  <si>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</si>
  <si>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</si>
  <si>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</si>
  <si>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</si>
  <si>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</si>
  <si>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</si>
  <si>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</si>
  <si>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</si>
  <si>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</si>
  <si>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</si>
  <si>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</si>
  <si>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</si>
  <si>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</si>
  <si>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</si>
  <si>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</si>
  <si>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</si>
  <si>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</si>
  <si>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</si>
  <si>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</si>
  <si>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</si>
  <si>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</si>
  <si>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</si>
  <si>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</si>
  <si>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</si>
  <si>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</si>
  <si>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</si>
  <si>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</si>
  <si>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</si>
  <si>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</si>
  <si>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</si>
  <si>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</si>
  <si>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</si>
  <si>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</si>
  <si>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</si>
  <si>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</si>
  <si>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</si>
  <si>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</si>
  <si>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</si>
  <si>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</si>
  <si>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</si>
  <si>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</si>
  <si>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</si>
  <si>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</si>
  <si>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</si>
  <si>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</si>
  <si>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</si>
  <si>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</si>
  <si>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</si>
  <si>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</si>
  <si>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</si>
  <si>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</si>
  <si>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</si>
  <si>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</si>
  <si>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</si>
  <si>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</si>
  <si>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</si>
  <si>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</si>
  <si>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</si>
  <si>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</si>
  <si>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</si>
  <si>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</si>
  <si>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</si>
  <si>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</si>
  <si>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</si>
  <si>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</si>
  <si>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</si>
  <si>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</si>
  <si>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</si>
  <si>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</si>
  <si>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</si>
  <si>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</si>
  <si>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</si>
  <si>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</si>
  <si>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</si>
  <si>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</si>
  <si>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</si>
  <si>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</si>
  <si>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</si>
  <si>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</si>
  <si>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</si>
  <si>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</si>
  <si>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</si>
  <si>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</si>
  <si>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</si>
  <si>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</si>
  <si>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</si>
  <si>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</si>
  <si>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</si>
  <si>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</si>
  <si>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</si>
  <si>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</si>
  <si>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</si>
  <si>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</si>
  <si>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</si>
  <si>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</si>
  <si>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</si>
  <si>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</si>
  <si>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</si>
  <si>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</si>
  <si>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</si>
  <si>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</si>
  <si>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</si>
  <si>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</si>
  <si>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</si>
  <si>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</si>
  <si>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</si>
  <si>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</si>
  <si>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</si>
  <si>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</si>
  <si>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</si>
  <si>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</si>
  <si>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</si>
  <si>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</si>
  <si>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</si>
  <si>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</si>
  <si>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</si>
  <si>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</si>
  <si>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</si>
  <si>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</si>
  <si>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</si>
  <si>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</si>
  <si>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</si>
  <si>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</si>
  <si>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</si>
  <si>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</si>
  <si>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</si>
  <si>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</si>
  <si>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</si>
  <si>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</si>
  <si>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</si>
  <si>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</si>
  <si>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</si>
  <si>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</si>
  <si>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</si>
  <si>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</si>
  <si>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</si>
  <si>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</si>
  <si>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</si>
  <si>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</si>
  <si>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</si>
  <si>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</si>
  <si>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</si>
  <si>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</si>
  <si>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</si>
  <si>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</si>
  <si>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</si>
  <si>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</si>
  <si>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</si>
  <si>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</si>
  <si>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</si>
  <si>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</si>
  <si>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</si>
  <si>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</si>
  <si>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</si>
  <si>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</si>
  <si>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</si>
  <si>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</si>
  <si>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</si>
  <si>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</si>
  <si>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</si>
  <si>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</si>
  <si>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</si>
  <si>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</si>
  <si>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</si>
  <si>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</si>
  <si>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</si>
  <si>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</si>
  <si>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</si>
  <si>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</si>
  <si>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</si>
  <si>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</si>
  <si>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</si>
  <si>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</si>
  <si>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</si>
  <si>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</si>
  <si>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</si>
  <si>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</si>
  <si>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</si>
  <si>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</si>
  <si>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</si>
  <si>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</si>
  <si>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</si>
  <si>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</si>
  <si>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</si>
  <si>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</si>
  <si>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</si>
  <si>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</si>
  <si>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</si>
  <si>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</si>
  <si>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</si>
  <si>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</si>
  <si>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</si>
  <si>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</si>
  <si>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</si>
  <si>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</si>
  <si>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</si>
  <si>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</si>
  <si>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</si>
  <si>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</si>
  <si>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</si>
  <si>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</si>
  <si>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</si>
  <si>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</si>
  <si>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</si>
  <si>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</si>
  <si>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</si>
  <si>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</si>
  <si>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</si>
  <si>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</si>
  <si>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</si>
  <si>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</si>
  <si>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</si>
  <si>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</si>
  <si>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</si>
  <si>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</si>
  <si>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</si>
  <si>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</si>
  <si>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</si>
  <si>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</si>
  <si>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</si>
  <si>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</si>
  <si>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</si>
  <si>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</si>
  <si>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</si>
  <si>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</si>
  <si>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</si>
  <si>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</si>
  <si>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</si>
  <si>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</si>
  <si>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</si>
  <si>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</si>
  <si>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</si>
  <si>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</si>
  <si>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</si>
  <si>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</si>
  <si>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</si>
  <si>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</si>
  <si>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</si>
  <si>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</si>
  <si>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</si>
  <si>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</si>
  <si>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</si>
  <si>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</si>
  <si>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</si>
  <si>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</si>
  <si>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</si>
  <si>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</si>
  <si>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</si>
  <si>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</si>
  <si>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</si>
  <si>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</si>
  <si>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</si>
  <si>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</si>
  <si>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</si>
  <si>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</si>
  <si>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</si>
  <si>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</si>
  <si>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</si>
  <si>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</si>
  <si>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</si>
  <si>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</si>
  <si>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</si>
  <si>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</si>
  <si>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</si>
  <si>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</si>
  <si>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</si>
  <si>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</si>
  <si>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</si>
  <si>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</si>
  <si>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</si>
  <si>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</si>
  <si>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</si>
  <si>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</si>
  <si>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</si>
  <si>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</si>
  <si>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</si>
  <si>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</si>
  <si>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</si>
  <si>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</si>
  <si>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</si>
  <si>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</si>
  <si>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</si>
  <si>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</si>
  <si>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</si>
  <si>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</si>
  <si>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</si>
  <si>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</si>
  <si>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</si>
  <si>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</si>
  <si>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</si>
  <si>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</si>
  <si>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</si>
  <si>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</si>
  <si>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</si>
  <si>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</si>
  <si>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</si>
  <si>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</si>
  <si>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</si>
  <si>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</si>
  <si>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</si>
  <si>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</si>
  <si>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</si>
  <si>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</si>
  <si>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</si>
  <si>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</si>
  <si>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</si>
  <si>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</si>
  <si>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</si>
  <si>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</si>
  <si>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</si>
  <si>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</si>
  <si>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</si>
  <si>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</si>
  <si>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</si>
  <si>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</si>
  <si>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</si>
  <si>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</si>
  <si>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</si>
  <si>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</si>
  <si>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</si>
  <si>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</si>
  <si>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</si>
  <si>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</si>
  <si>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</si>
  <si>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</si>
  <si>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</si>
  <si>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</si>
  <si>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</si>
  <si>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</si>
  <si>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</si>
  <si>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</si>
  <si>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</si>
  <si>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</si>
  <si>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</si>
  <si>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</si>
  <si>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</si>
  <si>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</si>
  <si>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</si>
  <si>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</si>
  <si>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</si>
  <si>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</si>
  <si>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</si>
  <si>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</si>
  <si>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</si>
  <si>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</si>
  <si>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</si>
  <si>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</si>
  <si>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</si>
  <si>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</si>
  <si>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</si>
  <si>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</si>
  <si>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</si>
  <si>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</si>
  <si>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</si>
  <si>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</si>
  <si>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</si>
  <si>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</si>
  <si>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</si>
  <si>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</si>
  <si>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</si>
  <si>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</si>
  <si>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</si>
  <si>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</si>
  <si>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</si>
  <si>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</si>
  <si>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</si>
  <si>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</si>
  <si>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</si>
  <si>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</si>
  <si>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</si>
  <si>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</si>
  <si>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</si>
  <si>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</si>
  <si>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</si>
  <si>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</si>
  <si>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</si>
  <si>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</si>
  <si>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</si>
  <si>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</si>
  <si>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</si>
  <si>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</si>
  <si>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</si>
  <si>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</si>
  <si>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</si>
  <si>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</si>
  <si>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</si>
  <si>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</si>
  <si>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</si>
  <si>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</si>
  <si>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</si>
  <si>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</si>
  <si>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</si>
  <si>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</si>
  <si>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</si>
  <si>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</si>
  <si>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</si>
  <si>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</si>
  <si>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</si>
  <si>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</si>
  <si>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</si>
  <si>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</si>
  <si>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</si>
  <si>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</si>
  <si>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</si>
  <si>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</si>
  <si>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</si>
  <si>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</si>
  <si>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</si>
  <si>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</si>
  <si>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</si>
  <si>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</si>
  <si>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</si>
  <si>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</si>
  <si>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</si>
  <si>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</si>
  <si>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</si>
  <si>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</si>
  <si>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</si>
  <si>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</si>
  <si>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</si>
  <si>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</si>
  <si>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</si>
  <si>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</si>
  <si>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</si>
  <si>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</si>
  <si>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</si>
  <si>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</si>
  <si>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</si>
  <si>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</si>
  <si>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</si>
  <si>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</si>
  <si>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</si>
  <si>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</si>
  <si>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</si>
  <si>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</si>
  <si>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</si>
  <si>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</si>
  <si>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</si>
  <si>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</si>
  <si>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</si>
  <si>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</si>
  <si>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</si>
  <si>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</si>
  <si>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</si>
  <si>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</si>
  <si>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</si>
  <si>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</si>
  <si>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</si>
  <si>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</si>
  <si>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</si>
  <si>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</si>
  <si>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</si>
  <si>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</si>
  <si>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</si>
  <si>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</si>
  <si>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</si>
  <si>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</si>
  <si>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</si>
  <si>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</si>
  <si>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</si>
  <si>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</si>
  <si>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</si>
  <si>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</si>
  <si>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</si>
  <si>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</si>
  <si>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</si>
  <si>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</si>
  <si>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</si>
  <si>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</si>
  <si>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</si>
  <si>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</si>
  <si>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</si>
  <si>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</si>
  <si>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</si>
  <si>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</si>
  <si>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</si>
  <si>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</si>
  <si>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</si>
  <si>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</si>
  <si>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</si>
  <si>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</si>
  <si>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</si>
  <si>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</si>
  <si>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</si>
  <si>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</si>
  <si>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</si>
  <si>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</si>
  <si>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</si>
  <si>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</si>
  <si>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</si>
  <si>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</si>
  <si>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</si>
  <si>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</si>
  <si>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</si>
  <si>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</si>
  <si>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</si>
  <si>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</si>
  <si>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</si>
  <si>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</si>
  <si>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</si>
  <si>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</si>
  <si>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</si>
  <si>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</si>
  <si>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</si>
  <si>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</si>
  <si>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</si>
  <si>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</si>
  <si>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</si>
  <si>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</si>
  <si>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</si>
  <si>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</si>
  <si>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</si>
  <si>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</si>
  <si>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</si>
  <si>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</si>
  <si>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</si>
  <si>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</si>
  <si>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</si>
  <si>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</si>
  <si>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</si>
  <si>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</si>
  <si>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</si>
  <si>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</si>
  <si>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</si>
  <si>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</si>
  <si>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</si>
  <si>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</si>
  <si>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</si>
  <si>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</si>
  <si>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</si>
  <si>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</si>
  <si>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</si>
  <si>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</si>
  <si>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</si>
  <si>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</si>
  <si>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</si>
  <si>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</si>
  <si>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</si>
  <si>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</si>
  <si>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</si>
  <si>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</si>
  <si>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</si>
  <si>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</si>
  <si>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</si>
  <si>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</si>
  <si>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</si>
  <si>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</si>
  <si>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</si>
  <si>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</si>
  <si>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</si>
  <si>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</si>
  <si>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</si>
  <si>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</si>
  <si>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</si>
  <si>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</si>
  <si>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</si>
  <si>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</si>
  <si>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</si>
  <si>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</si>
  <si>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</si>
  <si>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</si>
  <si>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</si>
  <si>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</si>
  <si>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</si>
  <si>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</si>
  <si>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</si>
  <si>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</si>
  <si>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</si>
  <si>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</si>
  <si>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</si>
  <si>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</si>
  <si>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</si>
  <si>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</si>
  <si>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</si>
  <si>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</si>
  <si>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</si>
  <si>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</si>
  <si>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</si>
  <si>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</si>
  <si>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</si>
  <si>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</si>
  <si>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</si>
  <si>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</si>
  <si>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</si>
  <si>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</si>
  <si>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</si>
  <si>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</si>
  <si>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</si>
  <si>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</si>
  <si>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</si>
  <si>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</si>
  <si>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</si>
  <si>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</si>
  <si>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</si>
  <si>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</si>
  <si>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</si>
  <si>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</si>
  <si>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</si>
  <si>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</si>
  <si>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</si>
  <si>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</si>
  <si>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</si>
  <si>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</si>
  <si>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</si>
  <si>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</si>
  <si>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</si>
  <si>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</si>
  <si>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</si>
  <si>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</si>
  <si>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</si>
  <si>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</si>
  <si>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</si>
  <si>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</si>
  <si>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</si>
  <si>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</si>
  <si>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</si>
  <si>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</si>
  <si>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</si>
  <si>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</si>
  <si>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</si>
  <si>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</si>
  <si>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</si>
  <si>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</si>
  <si>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</si>
  <si>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</si>
  <si>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</si>
  <si>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</si>
  <si>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</si>
  <si>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</si>
  <si>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</si>
  <si>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</si>
  <si>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</si>
  <si>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</si>
  <si>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</si>
  <si>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</si>
  <si>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</si>
  <si>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</si>
  <si>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</si>
  <si>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</si>
  <si>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</si>
  <si>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</si>
  <si>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</si>
  <si>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</si>
  <si>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</si>
  <si>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</si>
  <si>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</si>
  <si>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</si>
  <si>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</si>
  <si>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</si>
  <si>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</si>
  <si>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</si>
  <si>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</si>
  <si>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</si>
  <si>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</si>
  <si>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</si>
  <si>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</si>
  <si>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</si>
  <si>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</si>
  <si>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</si>
  <si>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</si>
  <si>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</si>
  <si>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</si>
  <si>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</si>
  <si>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</si>
  <si>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</si>
  <si>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</si>
  <si>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</si>
  <si>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</si>
  <si>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</si>
  <si>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</si>
  <si>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</si>
  <si>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</si>
  <si>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</si>
  <si>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</si>
  <si>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</si>
  <si>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</si>
  <si>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</si>
  <si>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</si>
  <si>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</si>
  <si>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</si>
  <si>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</si>
  <si>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</si>
  <si>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</si>
  <si>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</si>
  <si>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</si>
  <si>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</si>
  <si>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</si>
  <si>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</si>
  <si>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</si>
  <si>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</si>
  <si>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</si>
  <si>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</si>
  <si>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</si>
  <si>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</si>
  <si>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</si>
  <si>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</si>
  <si>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</si>
  <si>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</si>
  <si>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</si>
  <si>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</si>
  <si>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</si>
  <si>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</si>
  <si>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</si>
  <si>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</si>
  <si>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</si>
  <si>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</si>
  <si>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</si>
  <si>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</si>
  <si>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</si>
  <si>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</si>
  <si>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</si>
  <si>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</si>
  <si>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</si>
  <si>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</si>
  <si>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</si>
  <si>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</si>
  <si>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</si>
  <si>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</si>
  <si>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</si>
  <si>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</si>
  <si>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</si>
  <si>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</si>
  <si>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</si>
  <si>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</si>
  <si>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</si>
  <si>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</si>
  <si>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</si>
  <si>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</si>
  <si>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</si>
  <si>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</si>
  <si>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</si>
  <si>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</si>
  <si>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</si>
  <si>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</si>
  <si>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</si>
  <si>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</si>
  <si>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</si>
  <si>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</si>
  <si>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</si>
  <si>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</si>
  <si>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</si>
  <si>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</si>
  <si>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</si>
  <si>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</si>
  <si>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</si>
  <si>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</si>
  <si>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</si>
  <si>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</si>
  <si>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</si>
  <si>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</si>
  <si>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</si>
  <si>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</si>
  <si>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</si>
  <si>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</si>
  <si>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</si>
  <si>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</si>
  <si>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</si>
  <si>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</si>
  <si>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</si>
  <si>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</si>
  <si>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</si>
  <si>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</si>
  <si>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</si>
  <si>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</si>
  <si>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</si>
  <si>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</si>
  <si>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</si>
  <si>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</si>
  <si>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</si>
  <si>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</si>
  <si>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</si>
  <si>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</si>
  <si>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</si>
  <si>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</si>
  <si>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</si>
  <si>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</si>
  <si>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</si>
  <si>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</si>
  <si>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</si>
  <si>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</si>
  <si>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</si>
  <si>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</si>
  <si>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</si>
  <si>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</si>
  <si>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</si>
  <si>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</si>
  <si>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</si>
  <si>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</si>
  <si>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</si>
  <si>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</si>
  <si>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</si>
  <si>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</si>
  <si>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</si>
  <si>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</si>
  <si>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</si>
  <si>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</si>
  <si>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</si>
  <si>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</si>
  <si>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</si>
  <si>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</si>
  <si>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</si>
  <si>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</si>
  <si>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</si>
  <si>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</si>
  <si>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</si>
  <si>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</si>
  <si>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</si>
  <si>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</si>
  <si>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</si>
  <si>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</si>
  <si>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</si>
  <si>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</si>
  <si>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</si>
  <si>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</si>
  <si>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</si>
  <si>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</si>
  <si>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</si>
  <si>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</si>
  <si>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</si>
  <si>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</si>
  <si>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</si>
  <si>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</si>
  <si>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</si>
  <si>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</si>
  <si>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</si>
  <si>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</si>
  <si>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</si>
  <si>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</si>
  <si>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</si>
  <si>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</si>
  <si>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</si>
  <si>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</si>
  <si>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</si>
  <si>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</si>
  <si>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</si>
  <si>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</si>
  <si>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</si>
  <si>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</si>
  <si>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</si>
  <si>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</si>
  <si>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</si>
  <si>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</si>
  <si>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</si>
  <si>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</si>
  <si>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</si>
  <si>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</si>
  <si>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</si>
  <si>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</si>
  <si>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</si>
  <si>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</si>
  <si>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</si>
  <si>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</si>
  <si>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</si>
  <si>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</si>
  <si>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</si>
  <si>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</si>
  <si>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</si>
  <si>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</si>
  <si>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</si>
  <si>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</si>
  <si>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</si>
  <si>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</si>
  <si>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</si>
  <si>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</si>
  <si>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</si>
  <si>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</si>
  <si>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</si>
  <si>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</si>
  <si>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</si>
  <si>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</si>
  <si>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</si>
  <si>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</si>
  <si>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</si>
  <si>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</si>
  <si>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</si>
  <si>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</si>
  <si>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</si>
  <si>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</si>
  <si>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</si>
  <si>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</si>
  <si>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</si>
  <si>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</si>
  <si>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</si>
  <si>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</si>
  <si>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</si>
  <si>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</si>
  <si>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</si>
  <si>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</si>
  <si>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</si>
  <si>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</si>
  <si>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</si>
  <si>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</si>
  <si>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</si>
  <si>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</si>
  <si>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</si>
  <si>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</si>
  <si>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</si>
  <si>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</si>
  <si>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</si>
  <si>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</si>
  <si>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</si>
  <si>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</si>
  <si>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</si>
  <si>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</si>
  <si>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</si>
  <si>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</si>
  <si>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</si>
  <si>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</si>
  <si>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</si>
  <si>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</si>
  <si>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</si>
  <si>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</si>
  <si>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</si>
  <si>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</si>
  <si>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</si>
  <si>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</si>
  <si>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</si>
  <si>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</si>
  <si>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</si>
  <si>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</si>
  <si>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</si>
  <si>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</si>
  <si>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</si>
  <si>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</si>
  <si>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</si>
  <si>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</si>
  <si>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</si>
  <si>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</si>
  <si>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</si>
  <si>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</si>
  <si>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</si>
  <si>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</si>
  <si>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</si>
  <si>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</si>
  <si>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</si>
  <si>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</si>
  <si>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</si>
  <si>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</si>
  <si>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</si>
  <si>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</si>
  <si>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</si>
  <si>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</si>
  <si>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</si>
  <si>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</si>
  <si>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</si>
  <si>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</si>
  <si>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</si>
  <si>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</si>
  <si>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</si>
  <si>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</si>
  <si>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</si>
  <si>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</si>
  <si>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</si>
  <si>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</si>
  <si>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</si>
  <si>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</si>
  <si>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</si>
  <si>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</si>
  <si>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</si>
  <si>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</si>
  <si>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</si>
  <si>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</si>
  <si>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</si>
  <si>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</si>
  <si>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</si>
  <si>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</si>
  <si>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</si>
  <si>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</si>
  <si>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</si>
  <si>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</si>
  <si>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</si>
  <si>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</si>
  <si>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</si>
  <si>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</si>
  <si>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</si>
  <si>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</si>
  <si>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</si>
  <si>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</si>
  <si>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</si>
  <si>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</si>
  <si>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</si>
  <si>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</si>
  <si>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</si>
  <si>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</si>
  <si>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</si>
  <si>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</si>
  <si>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</si>
  <si>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</si>
  <si>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</si>
  <si>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</si>
  <si>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</si>
  <si>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</si>
  <si>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</si>
  <si>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</si>
  <si>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</si>
  <si>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</si>
  <si>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</si>
  <si>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</si>
  <si>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</si>
  <si>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</si>
  <si>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</si>
  <si>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</si>
  <si>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</si>
  <si>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</si>
  <si>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</si>
  <si>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</si>
  <si>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</si>
  <si>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</si>
  <si>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</si>
  <si>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</si>
  <si>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</si>
  <si>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</si>
  <si>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</si>
  <si>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</si>
  <si>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</si>
  <si>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</si>
  <si>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</si>
  <si>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</si>
  <si>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</si>
  <si>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</si>
  <si>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</si>
  <si>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</si>
  <si>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</si>
  <si>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</si>
  <si>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</si>
  <si>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</si>
  <si>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</si>
  <si>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</si>
  <si>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</si>
  <si>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</si>
  <si>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</si>
  <si>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</si>
  <si>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</si>
  <si>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</si>
  <si>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</si>
  <si>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</si>
  <si>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</si>
  <si>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</si>
  <si>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</si>
  <si>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</si>
  <si>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</si>
  <si>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</si>
  <si>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</si>
  <si>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</si>
  <si>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</si>
  <si>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</si>
  <si>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</si>
  <si>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</si>
  <si>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</si>
  <si>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</si>
  <si>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</si>
  <si>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</si>
  <si>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</si>
  <si>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</si>
  <si>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</si>
  <si>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</si>
  <si>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</si>
  <si>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</si>
  <si>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</si>
  <si>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</si>
  <si>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</si>
  <si>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</si>
  <si>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</si>
  <si>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</si>
  <si>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</si>
  <si>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</si>
  <si>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</si>
  <si>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</si>
  <si>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</si>
  <si>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</si>
  <si>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</si>
  <si>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</si>
  <si>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</si>
  <si>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</si>
  <si>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</si>
  <si>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</si>
  <si>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</si>
  <si>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</si>
  <si>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</si>
  <si>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</si>
  <si>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</si>
  <si>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</si>
  <si>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</si>
  <si>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</si>
  <si>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</si>
  <si>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</si>
  <si>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</si>
  <si>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</si>
  <si>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</si>
  <si>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</si>
  <si>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</si>
  <si>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</si>
  <si>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</si>
  <si>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</si>
  <si>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</si>
  <si>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</si>
  <si>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</si>
  <si>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</si>
  <si>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</si>
  <si>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</si>
  <si>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</si>
  <si>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</si>
  <si>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</si>
  <si>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</si>
  <si>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</si>
  <si>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</si>
  <si>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</si>
  <si>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</si>
  <si>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</si>
  <si>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</si>
  <si>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</si>
  <si>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</si>
  <si>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</si>
  <si>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</si>
  <si>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</si>
  <si>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</si>
  <si>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</si>
  <si>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</si>
  <si>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</si>
  <si>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</si>
  <si>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</si>
  <si>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</si>
  <si>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</si>
  <si>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</si>
  <si>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</si>
  <si>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</si>
  <si>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</si>
  <si>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</si>
  <si>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</si>
  <si>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</si>
  <si>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</si>
  <si>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</si>
  <si>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</si>
  <si>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</si>
  <si>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</si>
  <si>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</si>
  <si>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</si>
  <si>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</si>
  <si>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</si>
  <si>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</si>
  <si>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</si>
  <si>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</si>
  <si>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</si>
  <si>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</si>
  <si>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</si>
  <si>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</si>
  <si>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</si>
  <si>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</si>
  <si>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</si>
  <si>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</si>
  <si>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</si>
  <si>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</si>
  <si>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</si>
  <si>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</si>
  <si>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</si>
  <si>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</si>
  <si>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</si>
  <si>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</si>
  <si>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</si>
  <si>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</si>
  <si>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</si>
  <si>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</si>
  <si>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</si>
  <si>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</si>
  <si>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</si>
  <si>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</si>
  <si>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</si>
  <si>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</si>
  <si>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</si>
  <si>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</si>
  <si>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</si>
  <si>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</si>
  <si>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</si>
  <si>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</si>
  <si>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</si>
  <si>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</si>
  <si>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</si>
  <si>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</si>
  <si>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</si>
  <si>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</si>
  <si>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</si>
  <si>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</si>
  <si>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</si>
  <si>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</si>
  <si>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</si>
  <si>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</si>
  <si>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</si>
  <si>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</si>
  <si>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</si>
  <si>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</si>
  <si>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</si>
  <si>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</si>
  <si>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</si>
  <si>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</si>
  <si>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</si>
  <si>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</si>
  <si>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</si>
  <si>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</si>
  <si>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</si>
  <si>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</si>
  <si>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</si>
  <si>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</si>
  <si>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</si>
  <si>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</si>
  <si>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</si>
  <si>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</si>
  <si>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</si>
  <si>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</si>
  <si>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</si>
  <si>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</si>
  <si>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</si>
  <si>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</si>
  <si>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</si>
  <si>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</si>
  <si>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</si>
  <si>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</si>
  <si>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</si>
  <si>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</si>
  <si>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</si>
  <si>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</si>
  <si>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</si>
  <si>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</si>
  <si>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</si>
  <si>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</si>
  <si>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</si>
  <si>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</si>
  <si>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</si>
  <si>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</si>
  <si>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</si>
  <si>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</si>
  <si>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</si>
  <si>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</si>
  <si>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</si>
  <si>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</si>
  <si>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</si>
  <si>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</si>
  <si>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</si>
  <si>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</si>
  <si>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</si>
  <si>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</si>
  <si>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</si>
  <si>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</si>
  <si>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</si>
  <si>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</si>
  <si>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</si>
  <si>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</si>
  <si>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</si>
  <si>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</si>
  <si>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</si>
  <si>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</si>
  <si>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</si>
  <si>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</si>
  <si>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</si>
  <si>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</si>
  <si>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</si>
  <si>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</si>
  <si>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</si>
  <si>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</si>
  <si>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</si>
  <si>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</si>
  <si>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</si>
  <si>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</si>
  <si>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</si>
  <si>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</si>
  <si>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</si>
  <si>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</si>
  <si>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</si>
  <si>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</si>
  <si>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</si>
  <si>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</si>
  <si>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</si>
  <si>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</si>
  <si>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</si>
  <si>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</si>
  <si>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</si>
  <si>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</si>
  <si>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</si>
  <si>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</si>
  <si>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</si>
  <si>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</si>
  <si>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</si>
  <si>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</si>
  <si>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</si>
  <si>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</si>
  <si>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</si>
  <si>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</si>
  <si>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</si>
  <si>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</si>
  <si>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</si>
  <si>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</si>
  <si>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</si>
  <si>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</si>
  <si>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</si>
  <si>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</si>
  <si>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</si>
  <si>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</si>
  <si>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</si>
  <si>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</si>
  <si>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</si>
  <si>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</si>
  <si>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</si>
  <si>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</si>
  <si>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</si>
  <si>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</si>
  <si>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</si>
  <si>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</si>
  <si>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</si>
  <si>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</si>
  <si>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</si>
  <si>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</si>
  <si>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</si>
  <si>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</si>
  <si>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</si>
  <si>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</si>
  <si>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</si>
  <si>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</si>
  <si>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</si>
  <si>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</si>
  <si>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</si>
  <si>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</si>
  <si>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</si>
  <si>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</si>
  <si>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</si>
  <si>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</si>
  <si>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</si>
  <si>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</si>
  <si>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</si>
  <si>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</si>
  <si>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</si>
  <si>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</si>
  <si>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</si>
  <si>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</si>
  <si>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</si>
  <si>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</si>
  <si>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</si>
  <si>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</si>
  <si>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</si>
  <si>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</si>
  <si>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</si>
  <si>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</si>
  <si>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</si>
  <si>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</si>
  <si>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</si>
  <si>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</si>
  <si>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</si>
  <si>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</si>
  <si>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</si>
  <si>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</si>
  <si>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</si>
  <si>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</si>
  <si>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</si>
  <si>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</si>
  <si>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</si>
  <si>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</si>
  <si>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</si>
  <si>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</si>
  <si>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</si>
  <si>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</si>
  <si>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</si>
  <si>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</si>
  <si>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</si>
  <si>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</si>
  <si>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</si>
  <si>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</si>
  <si>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</si>
  <si>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</si>
  <si>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</si>
  <si>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</si>
  <si>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</si>
  <si>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</si>
  <si>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</si>
  <si>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</si>
  <si>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</si>
  <si>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</si>
  <si>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</si>
  <si>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</si>
  <si>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</si>
  <si>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</si>
  <si>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</si>
  <si>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</si>
  <si>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</si>
  <si>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</si>
  <si>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</si>
  <si>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</si>
  <si>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</si>
  <si>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</si>
  <si>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</si>
  <si>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</si>
  <si>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</si>
  <si>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</si>
  <si>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</si>
  <si>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</si>
  <si>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</si>
  <si>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</si>
  <si>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</si>
  <si>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</si>
  <si>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</si>
  <si>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</si>
  <si>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</si>
  <si>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</si>
  <si>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</si>
  <si>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</si>
  <si>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</si>
  <si>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</si>
  <si>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</si>
  <si>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</si>
  <si>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</si>
  <si>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</si>
  <si>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</si>
  <si>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</si>
  <si>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</si>
  <si>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</si>
  <si>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</si>
  <si>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</si>
  <si>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</si>
  <si>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</si>
  <si>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</si>
  <si>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</si>
  <si>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</si>
  <si>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</si>
  <si>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</si>
  <si>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</si>
  <si>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</si>
  <si>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</si>
  <si>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</si>
  <si>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</si>
  <si>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</si>
  <si>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</si>
  <si>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</si>
  <si>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</si>
  <si>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</si>
  <si>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</si>
  <si>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</si>
  <si>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</si>
  <si>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</si>
  <si>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</si>
  <si>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</si>
  <si>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</si>
  <si>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</si>
  <si>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</si>
  <si>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</si>
  <si>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</si>
  <si>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</si>
  <si>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</si>
  <si>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</si>
  <si>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</si>
  <si>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</si>
  <si>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</si>
  <si>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</si>
  <si>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</si>
  <si>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</si>
  <si>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</si>
  <si>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</si>
  <si>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</si>
  <si>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</si>
  <si>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</si>
  <si>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</si>
  <si>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</si>
  <si>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</si>
  <si>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</si>
  <si>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</si>
  <si>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</si>
  <si>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</si>
  <si>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</si>
  <si>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</si>
  <si>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</si>
  <si>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</si>
  <si>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</si>
  <si>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</si>
  <si>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</si>
  <si>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</si>
  <si>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</si>
  <si>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</si>
  <si>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</si>
  <si>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</si>
  <si>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</si>
  <si>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</si>
  <si>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</si>
  <si>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</si>
  <si>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</si>
  <si>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</si>
  <si>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</si>
  <si>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</si>
  <si>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</si>
  <si>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</si>
  <si>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</si>
  <si>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</si>
  <si>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</si>
  <si>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</si>
  <si>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</si>
  <si>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</si>
  <si>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</si>
  <si>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</si>
  <si>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</si>
  <si>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</si>
  <si>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</si>
  <si>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</si>
  <si>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</si>
  <si>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</si>
  <si>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</si>
  <si>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</si>
  <si>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</si>
  <si>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</si>
  <si>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</si>
  <si>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</si>
  <si>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</si>
  <si>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</si>
  <si>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</si>
  <si>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</si>
  <si>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</si>
  <si>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</si>
  <si>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</si>
  <si>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</si>
  <si>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</si>
  <si>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</si>
  <si>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</si>
  <si>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</si>
  <si>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</si>
  <si>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</si>
  <si>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</si>
  <si>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</si>
  <si>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</si>
  <si>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</si>
  <si>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</si>
  <si>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</si>
  <si>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</si>
  <si>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</si>
  <si>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</si>
  <si>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</si>
  <si>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</si>
  <si>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</si>
  <si>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</si>
  <si>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</si>
  <si>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</si>
  <si>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</si>
  <si>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</si>
  <si>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</si>
  <si>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</si>
  <si>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</si>
  <si>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</si>
  <si>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</si>
  <si>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</si>
  <si>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</si>
  <si>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</si>
  <si>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</si>
  <si>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</si>
  <si>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</si>
  <si>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</si>
  <si>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</si>
  <si>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</si>
  <si>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</si>
  <si>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</si>
  <si>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</si>
  <si>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</si>
  <si>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</si>
  <si>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</si>
  <si>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</si>
  <si>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</si>
  <si>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</si>
  <si>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</si>
  <si>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</si>
  <si>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</si>
  <si>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</si>
  <si>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</si>
  <si>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</si>
  <si>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</si>
  <si>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</si>
  <si>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</si>
  <si>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</si>
  <si>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</si>
  <si>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</si>
  <si>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</si>
  <si>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</si>
  <si>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</si>
  <si>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</si>
  <si>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</si>
  <si>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</si>
  <si>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</si>
  <si>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</si>
  <si>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</si>
  <si>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</si>
  <si>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</si>
  <si>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</si>
  <si>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</si>
  <si>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</si>
  <si>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</si>
  <si>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</si>
  <si>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</si>
  <si>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</si>
  <si>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</si>
  <si>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</si>
  <si>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</si>
  <si>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</si>
  <si>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</si>
  <si>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</si>
  <si>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</si>
  <si>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</si>
  <si>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</si>
  <si>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</si>
  <si>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</si>
  <si>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</si>
  <si>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</si>
  <si>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</si>
  <si>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</si>
  <si>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</si>
  <si>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</si>
  <si>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</si>
  <si>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</si>
  <si>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</si>
  <si>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</si>
  <si>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</si>
  <si>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</si>
  <si>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</si>
  <si>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</si>
  <si>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</si>
  <si>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</si>
  <si>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</si>
  <si>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</si>
  <si>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</si>
  <si>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</si>
  <si>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</si>
  <si>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</si>
  <si>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</si>
  <si>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</si>
  <si>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</si>
  <si>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</si>
  <si>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</si>
  <si>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</si>
  <si>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</si>
  <si>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</si>
  <si>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</si>
  <si>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</si>
  <si>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</si>
  <si>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</si>
  <si>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</si>
  <si>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</si>
  <si>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</si>
  <si>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</si>
  <si>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</si>
  <si>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</si>
  <si>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</si>
  <si>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</si>
  <si>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</si>
  <si>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</si>
  <si>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</si>
  <si>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</si>
  <si>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</si>
  <si>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</si>
  <si>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</si>
  <si>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</si>
  <si>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</si>
  <si>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</si>
  <si>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</si>
  <si>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</si>
  <si>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</si>
  <si>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</si>
  <si>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</si>
  <si>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</si>
  <si>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</si>
  <si>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</si>
  <si>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</si>
  <si>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</si>
  <si>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</si>
  <si>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</si>
  <si>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</si>
  <si>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</si>
  <si>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</si>
  <si>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</si>
  <si>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</si>
  <si>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</si>
  <si>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</si>
  <si>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</si>
  <si>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</si>
  <si>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</si>
  <si>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</si>
  <si>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</si>
  <si>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</si>
  <si>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</si>
  <si>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</si>
  <si>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</si>
  <si>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</si>
  <si>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</si>
  <si>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</si>
  <si>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</si>
  <si>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</si>
  <si>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</si>
  <si>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</si>
  <si>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</si>
  <si>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</si>
  <si>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</si>
  <si>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</si>
  <si>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</si>
  <si>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</si>
  <si>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</si>
  <si>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</si>
  <si>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</si>
  <si>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</si>
  <si>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</si>
  <si>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</si>
  <si>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</si>
  <si>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</si>
  <si>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</si>
  <si>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</si>
  <si>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</si>
  <si>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</si>
  <si>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</si>
  <si>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</si>
  <si>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</si>
  <si>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</si>
  <si>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</si>
  <si>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</si>
  <si>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</si>
  <si>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</si>
  <si>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</si>
  <si>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</si>
  <si>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</si>
  <si>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</si>
  <si>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</si>
  <si>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</si>
  <si>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</si>
  <si>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</si>
  <si>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</si>
  <si>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</si>
  <si>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</si>
  <si>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</si>
  <si>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</si>
  <si>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</si>
  <si>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</si>
  <si>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</si>
  <si>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</si>
  <si>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</si>
  <si>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</si>
  <si>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</si>
  <si>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</si>
  <si>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</si>
  <si>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</si>
  <si>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</si>
  <si>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</si>
  <si>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</si>
  <si>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</si>
  <si>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</si>
  <si>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</si>
  <si>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</si>
  <si>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</si>
  <si>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</si>
  <si>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</si>
  <si>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</si>
  <si>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</si>
  <si>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</si>
  <si>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</si>
  <si>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</si>
  <si>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</si>
  <si>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</si>
  <si>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</si>
  <si>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</si>
  <si>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</si>
  <si>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</si>
  <si>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</si>
  <si>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</si>
  <si>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</si>
  <si>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</si>
  <si>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</si>
  <si>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</si>
  <si>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</si>
  <si>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</si>
  <si>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</si>
  <si>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</si>
  <si>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</si>
  <si>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</si>
  <si>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</si>
  <si>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</si>
  <si>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</si>
  <si>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</si>
  <si>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</si>
  <si>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</si>
  <si>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</si>
  <si>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</si>
  <si>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</si>
  <si>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</si>
  <si>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</si>
  <si>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</si>
  <si>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</si>
  <si>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</si>
  <si>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</si>
  <si>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</si>
  <si>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</si>
  <si>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</si>
  <si>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</si>
  <si>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</si>
  <si>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</si>
  <si>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</si>
  <si>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</si>
  <si>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</si>
  <si>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</si>
  <si>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</si>
  <si>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</si>
  <si>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</si>
  <si>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</si>
  <si>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</si>
  <si>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</si>
  <si>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</si>
  <si>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</si>
  <si>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</si>
  <si>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</si>
  <si>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</si>
  <si>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</si>
  <si>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</si>
  <si>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</si>
  <si>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</si>
  <si>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</si>
  <si>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</si>
  <si>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</si>
  <si>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</si>
  <si>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</si>
  <si>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</si>
  <si>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</si>
  <si>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</si>
  <si>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</si>
  <si>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</si>
  <si>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</si>
  <si>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</si>
  <si>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</si>
  <si>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</si>
  <si>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</si>
  <si>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</si>
  <si>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</si>
  <si>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</si>
  <si>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</si>
  <si>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</si>
  <si>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</si>
  <si>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</si>
  <si>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</si>
  <si>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</si>
  <si>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</si>
  <si>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</si>
  <si>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</si>
  <si>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</si>
  <si>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</si>
  <si>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</si>
  <si>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</si>
  <si>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</si>
  <si>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</si>
  <si>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</si>
  <si>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</si>
  <si>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</si>
  <si>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</si>
  <si>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</si>
  <si>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</si>
  <si>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</si>
  <si>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</si>
  <si>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</si>
  <si>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</si>
  <si>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</si>
  <si>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</si>
  <si>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</si>
  <si>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</si>
  <si>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</si>
  <si>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</si>
  <si>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</si>
  <si>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</si>
  <si>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</si>
  <si>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</si>
  <si>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</si>
  <si>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</si>
  <si>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</si>
  <si>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</si>
  <si>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</si>
  <si>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</si>
  <si>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</si>
  <si>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</si>
  <si>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</si>
  <si>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</si>
  <si>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</si>
  <si>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</si>
  <si>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</si>
  <si>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</si>
  <si>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</si>
  <si>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</si>
  <si>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</si>
  <si>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</si>
  <si>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</si>
  <si>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</si>
  <si>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</si>
  <si>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</si>
  <si>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</si>
  <si>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</si>
  <si>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</si>
  <si>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</si>
  <si>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</si>
  <si>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</si>
  <si>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</si>
  <si>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</si>
  <si>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</si>
  <si>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</si>
  <si>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</si>
  <si>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</si>
  <si>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</si>
  <si>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</si>
  <si>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</si>
  <si>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</si>
  <si>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</si>
  <si>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</si>
  <si>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</si>
  <si>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</si>
  <si>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</si>
  <si>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</si>
  <si>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</si>
  <si>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</si>
  <si>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</si>
  <si>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</si>
  <si>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</si>
  <si>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</si>
  <si>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</si>
  <si>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</si>
  <si>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</si>
  <si>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</si>
  <si>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</si>
  <si>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</si>
  <si>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</si>
  <si>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</si>
  <si>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</si>
  <si>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</si>
  <si>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</si>
  <si>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</si>
  <si>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</si>
  <si>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</si>
  <si>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</si>
  <si>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</si>
  <si>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</si>
  <si>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</si>
  <si>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</si>
  <si>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</si>
  <si>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</si>
  <si>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</si>
  <si>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</si>
  <si>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</si>
  <si>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</si>
  <si>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</si>
  <si>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</si>
  <si>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</si>
  <si>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</si>
  <si>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</si>
  <si>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</si>
  <si>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</si>
  <si>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</si>
  <si>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</si>
  <si>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</si>
  <si>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</si>
  <si>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</si>
  <si>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</si>
  <si>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</si>
  <si>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</si>
  <si>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</si>
  <si>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</si>
  <si>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</si>
  <si>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</si>
  <si>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</si>
  <si>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</si>
  <si>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</si>
  <si>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</si>
  <si>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</si>
  <si>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</si>
  <si>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</si>
  <si>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</si>
  <si>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</si>
  <si>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</si>
  <si>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</si>
  <si>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</si>
  <si>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</si>
  <si>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</si>
  <si>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</si>
  <si>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</si>
  <si>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</si>
  <si>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</si>
  <si>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</si>
  <si>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</si>
  <si>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</si>
  <si>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</si>
  <si>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</si>
  <si>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</si>
  <si>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</si>
  <si>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</si>
  <si>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</si>
  <si>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</si>
  <si>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</si>
  <si>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</si>
  <si>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</si>
  <si>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</si>
  <si>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</si>
  <si>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</si>
  <si>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</si>
  <si>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</si>
  <si>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</si>
  <si>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</si>
  <si>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</si>
  <si>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</si>
  <si>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</si>
  <si>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</si>
  <si>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</si>
  <si>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</si>
  <si>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</si>
  <si>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</si>
  <si>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</si>
  <si>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</si>
  <si>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</si>
  <si>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</si>
  <si>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</si>
  <si>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</si>
  <si>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</si>
  <si>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</si>
  <si>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</si>
  <si>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</si>
  <si>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</si>
  <si>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</si>
  <si>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</si>
  <si>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</si>
  <si>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</si>
  <si>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</si>
  <si>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</si>
  <si>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</si>
  <si>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</si>
  <si>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</si>
  <si>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</si>
  <si>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</si>
  <si>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</si>
  <si>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</si>
  <si>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</si>
  <si>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</si>
  <si>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</si>
  <si>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</si>
  <si>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</si>
  <si>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</si>
  <si>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</si>
  <si>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</si>
  <si>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</si>
  <si>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</si>
  <si>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</si>
  <si>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</si>
  <si>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</si>
  <si>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</si>
  <si>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</si>
  <si>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</si>
  <si>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</si>
  <si>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</si>
  <si>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</si>
  <si>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</si>
  <si>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</si>
  <si>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</si>
  <si>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</si>
  <si>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</si>
  <si>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</si>
  <si>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</si>
  <si>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</si>
  <si>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</si>
  <si>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</si>
  <si>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</si>
  <si>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</si>
  <si>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</si>
  <si>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</si>
  <si>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</si>
  <si>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</si>
  <si>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</si>
  <si>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</si>
  <si>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</si>
  <si>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</si>
  <si>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</si>
  <si>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</si>
  <si>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</si>
  <si>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</si>
  <si>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</si>
  <si>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</si>
  <si>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</si>
  <si>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</si>
  <si>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</si>
  <si>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</si>
  <si>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</si>
  <si>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</si>
  <si>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</si>
  <si>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</si>
  <si>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</si>
  <si>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</si>
  <si>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</si>
  <si>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</si>
  <si>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</si>
  <si>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</si>
  <si>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</si>
  <si>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</si>
  <si>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</si>
  <si>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</si>
  <si>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</si>
  <si>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</si>
  <si>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</si>
  <si>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</si>
  <si>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</si>
  <si>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</si>
  <si>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</si>
  <si>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</si>
  <si>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</si>
  <si>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</si>
  <si>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</si>
  <si>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</si>
  <si>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</si>
  <si>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</si>
  <si>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</si>
  <si>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</si>
  <si>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</si>
  <si>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</si>
  <si>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</si>
  <si>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</si>
  <si>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</si>
  <si>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</si>
  <si>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</si>
  <si>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</si>
  <si>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</si>
  <si>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</si>
  <si>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</si>
  <si>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</si>
  <si>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</si>
  <si>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</si>
  <si>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</si>
  <si>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</si>
  <si>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</si>
  <si>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</si>
  <si>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</si>
  <si>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</si>
  <si>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</si>
  <si>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</si>
  <si>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</si>
  <si>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</si>
  <si>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</si>
  <si>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</si>
  <si>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</si>
  <si>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</si>
  <si>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</si>
  <si>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</si>
  <si>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</si>
  <si>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</si>
  <si>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</si>
  <si>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</si>
  <si>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</si>
  <si>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</si>
  <si>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</si>
  <si>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</si>
  <si>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</si>
  <si>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</si>
  <si>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</si>
  <si>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</si>
  <si>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</si>
  <si>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</si>
  <si>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</si>
  <si>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</si>
  <si>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</si>
  <si>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</si>
  <si>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</si>
  <si>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</si>
  <si>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</si>
  <si>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</si>
  <si>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</si>
  <si>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</si>
  <si>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</si>
  <si>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</si>
  <si>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</si>
  <si>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</si>
  <si>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</si>
  <si>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</si>
  <si>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</si>
  <si>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</si>
  <si>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</si>
  <si>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</si>
  <si>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</si>
  <si>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</si>
  <si>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</si>
  <si>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</si>
  <si>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</si>
  <si>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</si>
  <si>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</si>
  <si>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</si>
  <si>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</si>
  <si>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</si>
  <si>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</si>
  <si>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</si>
  <si>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</si>
  <si>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</si>
  <si>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</si>
  <si>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</si>
  <si>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</si>
  <si>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</si>
  <si>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</si>
  <si>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</si>
  <si>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</si>
  <si>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</si>
  <si>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</si>
  <si>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</si>
  <si>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</si>
  <si>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</si>
  <si>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</si>
  <si>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</si>
  <si>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</si>
  <si>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</si>
  <si>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</si>
  <si>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</si>
  <si>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</si>
  <si>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</si>
  <si>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</si>
  <si>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</si>
  <si>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</si>
  <si>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</si>
  <si>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</si>
  <si>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</si>
  <si>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</si>
  <si>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</si>
  <si>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</si>
  <si>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</si>
  <si>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</si>
  <si>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</si>
  <si>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</si>
  <si>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</si>
  <si>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</si>
  <si>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</si>
  <si>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</si>
  <si>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</si>
  <si>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</si>
  <si>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</si>
  <si>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</si>
  <si>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</si>
  <si>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</si>
  <si>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</si>
  <si>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</si>
  <si>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</si>
  <si>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</si>
  <si>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</si>
  <si>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</si>
  <si>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</si>
  <si>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</si>
  <si>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</si>
  <si>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</si>
  <si>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</si>
  <si>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</si>
  <si>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</si>
  <si>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</si>
  <si>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</si>
  <si>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</si>
  <si>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</si>
  <si>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</si>
  <si>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</si>
  <si>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</si>
  <si>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</si>
  <si>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</si>
  <si>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</si>
  <si>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</si>
  <si>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</si>
  <si>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</si>
  <si>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</si>
  <si>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</si>
  <si>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</si>
  <si>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</si>
  <si>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</si>
  <si>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</si>
  <si>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</si>
  <si>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</si>
  <si>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</si>
  <si>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</si>
  <si>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</si>
  <si>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</si>
  <si>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</si>
  <si>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</si>
  <si>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</si>
  <si>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</si>
  <si>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</si>
  <si>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</si>
  <si>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</si>
  <si>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</si>
  <si>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</si>
  <si>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</si>
  <si>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</si>
  <si>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</si>
  <si>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</si>
  <si>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</si>
  <si>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</si>
  <si>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</si>
  <si>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</si>
  <si>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</si>
  <si>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</si>
  <si>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</si>
  <si>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</si>
  <si>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</si>
  <si>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</si>
  <si>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</si>
  <si>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</si>
  <si>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</si>
  <si>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</si>
  <si>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</si>
  <si>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</si>
  <si>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</si>
  <si>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</si>
  <si>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</si>
  <si>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</si>
  <si>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</si>
  <si>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</si>
  <si>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</si>
  <si>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</si>
  <si>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</si>
  <si>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</si>
  <si>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</si>
  <si>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</si>
  <si>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</si>
  <si>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</si>
  <si>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</si>
  <si>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</si>
  <si>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</si>
  <si>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</si>
  <si>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</si>
  <si>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</si>
  <si>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</si>
  <si>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</si>
  <si>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</si>
  <si>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</si>
  <si>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</si>
  <si>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</si>
  <si>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</si>
  <si>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</si>
  <si>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</si>
  <si>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</si>
  <si>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</si>
  <si>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</si>
  <si>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</si>
  <si>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</si>
  <si>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</si>
  <si>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</si>
  <si>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</si>
  <si>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</si>
  <si>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</si>
  <si>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</si>
  <si>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</si>
  <si>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</si>
  <si>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</si>
  <si>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</si>
  <si>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</si>
  <si>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</si>
  <si>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</si>
  <si>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</si>
  <si>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</si>
  <si>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</si>
  <si>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</si>
  <si>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</si>
  <si>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</si>
  <si>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</si>
  <si>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</si>
  <si>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</si>
  <si>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</si>
  <si>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</si>
  <si>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</si>
  <si>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</si>
  <si>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</si>
  <si>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</si>
  <si>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</si>
  <si>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</si>
  <si>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</si>
  <si>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</si>
  <si>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</si>
  <si>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</si>
  <si>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</si>
  <si>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</si>
  <si>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</si>
  <si>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</si>
  <si>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</si>
  <si>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</si>
  <si>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</si>
  <si>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</si>
  <si>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</si>
  <si>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</si>
  <si>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</si>
  <si>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</si>
  <si>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</si>
  <si>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</si>
  <si>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</si>
  <si>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</si>
  <si>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</si>
  <si>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</si>
  <si>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</si>
  <si>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</si>
  <si>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</si>
  <si>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</si>
  <si>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</si>
  <si>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</si>
  <si>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</si>
  <si>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</si>
  <si>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</si>
  <si>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</si>
  <si>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</si>
  <si>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</si>
  <si>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</si>
  <si>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</si>
  <si>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</si>
  <si>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</si>
  <si>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</si>
  <si>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</si>
  <si>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</si>
  <si>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</si>
  <si>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</si>
  <si>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</si>
  <si>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</si>
  <si>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</si>
  <si>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</si>
  <si>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</si>
  <si>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</si>
  <si>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</si>
  <si>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</si>
  <si>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</si>
  <si>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</si>
  <si>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</si>
  <si>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</si>
  <si>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</si>
  <si>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</si>
  <si>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</si>
  <si>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</si>
  <si>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</si>
  <si>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</si>
  <si>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</si>
  <si>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</si>
  <si>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</si>
  <si>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</si>
  <si>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</si>
  <si>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</si>
  <si>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</si>
  <si>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</si>
  <si>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</si>
  <si>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</si>
  <si>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</si>
  <si>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</si>
  <si>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</si>
  <si>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</si>
  <si>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</si>
  <si>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</si>
  <si>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</si>
  <si>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</si>
  <si>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</si>
  <si>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</si>
  <si>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</si>
  <si>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</si>
  <si>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</si>
  <si>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</si>
  <si>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</si>
  <si>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</si>
  <si>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</si>
  <si>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</si>
  <si>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</si>
  <si>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</si>
  <si>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</si>
  <si>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</si>
  <si>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</si>
  <si>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</si>
  <si>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</si>
  <si>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</si>
  <si>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</si>
  <si>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</si>
  <si>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</si>
  <si>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</si>
  <si>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</si>
  <si>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</si>
  <si>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</si>
  <si>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</si>
  <si>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</si>
  <si>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</si>
  <si>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</si>
  <si>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</si>
  <si>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</si>
  <si>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</si>
  <si>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</si>
  <si>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</si>
  <si>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</si>
  <si>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</si>
  <si>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</si>
  <si>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</si>
  <si>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</si>
  <si>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</si>
  <si>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</si>
  <si>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</si>
  <si>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</si>
  <si>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</si>
  <si>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</si>
  <si>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</si>
  <si>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</si>
  <si>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</si>
  <si>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</si>
  <si>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</si>
  <si>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</si>
  <si>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</si>
  <si>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</si>
  <si>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</si>
  <si>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</si>
  <si>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</si>
  <si>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</si>
  <si>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</si>
  <si>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</si>
  <si>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</si>
  <si>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</si>
  <si>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</si>
  <si>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</si>
  <si>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</si>
  <si>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</si>
  <si>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</si>
  <si>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</si>
  <si>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</si>
  <si>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</si>
  <si>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</si>
  <si>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</si>
  <si>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</si>
  <si>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</si>
  <si>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</si>
  <si>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</si>
  <si>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</si>
  <si>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</si>
  <si>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</si>
  <si>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</si>
  <si>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</si>
  <si>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</si>
  <si>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</si>
  <si>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</si>
  <si>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</si>
  <si>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</si>
  <si>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</si>
  <si>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</si>
  <si>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</si>
  <si>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</si>
  <si>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</si>
  <si>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</si>
  <si>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</si>
  <si>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</si>
  <si>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</si>
  <si>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</si>
  <si>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</si>
  <si>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</si>
  <si>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</si>
  <si>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</si>
  <si>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</si>
  <si>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</si>
  <si>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</si>
  <si>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</si>
  <si>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</si>
  <si>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</si>
  <si>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</si>
  <si>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</si>
  <si>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</si>
  <si>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</si>
  <si>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</si>
  <si>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</si>
  <si>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</si>
  <si>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</si>
  <si>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</si>
  <si>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</si>
  <si>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</si>
  <si>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</si>
  <si>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</si>
  <si>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</si>
  <si>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</si>
  <si>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</si>
  <si>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</si>
  <si>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</si>
  <si>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</si>
  <si>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</si>
  <si>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</si>
  <si>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</si>
  <si>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</si>
  <si>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</si>
  <si>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</si>
  <si>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</si>
  <si>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</si>
  <si>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</si>
  <si>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</si>
  <si>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</si>
  <si>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</si>
  <si>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</si>
  <si>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</si>
  <si>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</si>
  <si>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</si>
  <si>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</si>
  <si>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</si>
  <si>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</si>
  <si>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</si>
  <si>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</si>
  <si>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</si>
  <si>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</si>
  <si>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</si>
  <si>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</si>
  <si>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</si>
  <si>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</si>
  <si>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</si>
  <si>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</si>
  <si>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</si>
  <si>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</si>
  <si>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</si>
  <si>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</si>
  <si>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</si>
  <si>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</si>
  <si>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</si>
  <si>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</si>
  <si>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</si>
  <si>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</si>
  <si>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</si>
  <si>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</si>
  <si>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</si>
  <si>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</si>
  <si>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</si>
  <si>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</si>
  <si>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</si>
  <si>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</si>
  <si>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</si>
  <si>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</si>
  <si>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</si>
  <si>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</si>
  <si>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</si>
  <si>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</si>
  <si>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</si>
  <si>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</si>
  <si>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</si>
  <si>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</si>
  <si>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</si>
  <si>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</si>
  <si>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</si>
  <si>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</si>
  <si>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</si>
  <si>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</si>
  <si>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</si>
  <si>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</si>
  <si>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</si>
  <si>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</si>
  <si>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</si>
  <si>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</si>
  <si>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</si>
  <si>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</si>
  <si>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</si>
  <si>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</si>
  <si>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</si>
  <si>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</si>
  <si>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</si>
  <si>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</si>
  <si>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</si>
  <si>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</si>
  <si>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</si>
  <si>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</si>
  <si>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</si>
  <si>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</si>
  <si>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</si>
  <si>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</si>
  <si>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</si>
  <si>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</si>
  <si>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</si>
  <si>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</si>
  <si>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</si>
  <si>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</si>
  <si>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</si>
  <si>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</si>
  <si>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</si>
  <si>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</si>
  <si>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</si>
  <si>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</si>
  <si>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</si>
  <si>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</si>
  <si>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</si>
  <si>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</si>
  <si>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</si>
  <si>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</si>
  <si>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</si>
  <si>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</si>
  <si>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</si>
  <si>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</si>
  <si>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</si>
  <si>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</si>
  <si>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</si>
  <si>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</si>
  <si>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</si>
  <si>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</si>
  <si>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</si>
  <si>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</si>
  <si>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</si>
  <si>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</si>
  <si>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</si>
  <si>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</si>
  <si>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</si>
  <si>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</si>
  <si>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</si>
  <si>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</si>
  <si>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</si>
  <si>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</si>
  <si>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</si>
  <si>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</si>
  <si>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</si>
  <si>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</si>
  <si>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</si>
  <si>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</si>
  <si>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</si>
  <si>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</si>
  <si>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</si>
  <si>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</si>
  <si>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</si>
  <si>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</si>
  <si>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</si>
  <si>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</si>
  <si>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</si>
  <si>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</si>
  <si>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</si>
  <si>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</si>
  <si>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</si>
  <si>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</si>
  <si>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</si>
  <si>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</si>
  <si>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</si>
  <si>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</si>
  <si>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</si>
  <si>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</si>
  <si>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</si>
  <si>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</si>
  <si>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</si>
  <si>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</si>
  <si>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</si>
  <si>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</si>
  <si>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</si>
  <si>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</si>
  <si>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</si>
  <si>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</si>
  <si>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</si>
  <si>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</si>
  <si>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</si>
  <si>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</si>
  <si>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</si>
  <si>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</si>
  <si>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</si>
  <si>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</si>
  <si>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</si>
  <si>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</si>
  <si>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</si>
  <si>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</si>
  <si>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</si>
  <si>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</si>
  <si>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</si>
  <si>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</si>
  <si>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</si>
  <si>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</si>
  <si>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</si>
  <si>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</si>
  <si>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</si>
  <si>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</si>
  <si>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</si>
  <si>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</si>
  <si>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</si>
  <si>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</si>
  <si>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</si>
  <si>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</si>
  <si>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</si>
  <si>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</si>
  <si>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</si>
  <si>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</si>
  <si>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</si>
  <si>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</si>
  <si>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</si>
  <si>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</si>
  <si>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</si>
  <si>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</si>
  <si>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</si>
  <si>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</si>
  <si>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</si>
  <si>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</si>
  <si>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</si>
  <si>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</si>
  <si>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</si>
  <si>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</si>
  <si>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</si>
  <si>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</si>
  <si>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</si>
  <si>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</si>
  <si>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</si>
  <si>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</si>
  <si>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</si>
  <si>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</si>
  <si>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</si>
  <si>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</si>
  <si>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</si>
  <si>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</si>
  <si>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</si>
  <si>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</si>
  <si>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</si>
  <si>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</si>
  <si>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</si>
  <si>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</si>
  <si>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</si>
  <si>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</si>
  <si>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</si>
  <si>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</si>
  <si>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</si>
  <si>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</si>
  <si>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</si>
  <si>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</si>
  <si>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</si>
  <si>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</si>
  <si>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</si>
  <si>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</si>
  <si>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</si>
  <si>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</si>
  <si>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</si>
  <si>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</si>
  <si>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</si>
  <si>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</si>
  <si>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</si>
  <si>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</si>
  <si>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</si>
  <si>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</si>
  <si>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</si>
  <si>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</si>
  <si>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</si>
  <si>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</si>
  <si>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</si>
  <si>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</si>
  <si>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</si>
  <si>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</si>
  <si>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</si>
  <si>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</si>
  <si>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</si>
  <si>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</si>
  <si>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</si>
  <si>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</si>
  <si>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</si>
  <si>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</si>
  <si>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</si>
  <si>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</si>
  <si>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</si>
  <si>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</si>
  <si>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</si>
  <si>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</si>
  <si>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</si>
  <si>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</si>
  <si>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</si>
  <si>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</si>
  <si>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</si>
  <si>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</si>
  <si>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</si>
  <si>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</si>
  <si>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</si>
  <si>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</si>
  <si>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</si>
  <si>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</si>
  <si>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</si>
  <si>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</si>
  <si>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</si>
  <si>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</si>
  <si>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</si>
  <si>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</si>
  <si>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</si>
  <si>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</si>
  <si>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</si>
  <si>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</si>
  <si>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</si>
  <si>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</si>
  <si>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</si>
  <si>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</si>
  <si>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</si>
  <si>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</si>
  <si>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</si>
  <si>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</si>
  <si>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</si>
  <si>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</si>
  <si>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</si>
  <si>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</si>
  <si>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</si>
  <si>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</si>
  <si>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</si>
  <si>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</si>
  <si>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</si>
  <si>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</si>
  <si>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</si>
  <si>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</si>
  <si>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</si>
  <si>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</si>
  <si>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</si>
  <si>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</si>
  <si>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</si>
  <si>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</si>
  <si>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</si>
  <si>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</si>
  <si>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</si>
  <si>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</si>
  <si>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</si>
  <si>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</si>
  <si>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</si>
  <si>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</si>
  <si>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</si>
  <si>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</si>
  <si>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</si>
  <si>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</si>
  <si>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</si>
  <si>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</si>
  <si>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</si>
  <si>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</si>
  <si>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</si>
  <si>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</si>
  <si>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</si>
  <si>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</si>
  <si>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</si>
  <si>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</si>
  <si>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</si>
  <si>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</si>
  <si>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</si>
  <si>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</si>
  <si>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</si>
  <si>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</si>
  <si>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</si>
  <si>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</si>
  <si>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</si>
  <si>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</si>
  <si>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</si>
  <si>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</si>
  <si>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</si>
  <si>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</si>
  <si>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</si>
  <si>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</si>
  <si>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</si>
  <si>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</si>
  <si>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</si>
  <si>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</si>
  <si>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</si>
  <si>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</si>
  <si>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</si>
  <si>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</si>
  <si>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</si>
  <si>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</si>
  <si>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</si>
  <si>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</si>
  <si>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</si>
  <si>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</si>
  <si>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</si>
  <si>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</si>
  <si>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</si>
  <si>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</si>
  <si>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</si>
  <si>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</si>
  <si>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</si>
  <si>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</si>
  <si>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</si>
  <si>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</si>
  <si>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</si>
  <si>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</si>
  <si>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</si>
  <si>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</si>
  <si>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</si>
  <si>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</si>
  <si>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</si>
  <si>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</si>
  <si>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</si>
  <si>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</si>
  <si>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</si>
  <si>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</si>
  <si>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</si>
  <si>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</si>
  <si>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</si>
  <si>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</si>
  <si>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</si>
  <si>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</si>
  <si>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</si>
  <si>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</si>
  <si>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</si>
  <si>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</si>
  <si>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</si>
  <si>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</si>
  <si>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</si>
  <si>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</si>
  <si>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</si>
  <si>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</si>
  <si>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</si>
  <si>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</si>
  <si>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</si>
  <si>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</si>
  <si>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</si>
  <si>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</si>
  <si>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</si>
  <si>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</si>
  <si>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</si>
  <si>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</si>
  <si>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</si>
  <si>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</si>
  <si>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</si>
  <si>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</si>
  <si>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</si>
  <si>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</si>
  <si>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</si>
  <si>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</si>
  <si>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</si>
  <si>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</si>
  <si>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</si>
  <si>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</si>
  <si>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</si>
  <si>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</si>
  <si>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</si>
  <si>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</si>
  <si>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</si>
  <si>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</si>
  <si>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</si>
  <si>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</si>
  <si>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</si>
  <si>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</si>
  <si>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</si>
  <si>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</si>
  <si>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</si>
  <si>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</si>
  <si>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</si>
  <si>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</si>
  <si>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</si>
  <si>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</si>
  <si>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</si>
  <si>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</si>
  <si>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</si>
  <si>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</si>
  <si>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</si>
  <si>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</si>
  <si>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</si>
  <si>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</si>
  <si>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</si>
  <si>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</si>
  <si>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</si>
  <si>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</si>
  <si>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</si>
  <si>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</si>
  <si>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</si>
  <si>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</si>
  <si>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</si>
  <si>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</si>
  <si>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</si>
  <si>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</si>
  <si>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</si>
  <si>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</si>
  <si>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</si>
  <si>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</si>
  <si>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</si>
  <si>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</si>
  <si>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</si>
  <si>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</si>
  <si>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</si>
  <si>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</si>
  <si>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</si>
  <si>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</si>
  <si>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</si>
  <si>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</si>
  <si>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</si>
  <si>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</si>
  <si>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</si>
  <si>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</si>
  <si>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</si>
  <si>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</si>
  <si>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</si>
  <si>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</si>
  <si>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</si>
  <si>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</si>
  <si>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</si>
  <si>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</si>
  <si>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</si>
  <si>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</si>
  <si>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</si>
  <si>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</si>
  <si>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</si>
  <si>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</si>
  <si>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</si>
  <si>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</si>
  <si>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</si>
  <si>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</si>
  <si>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</si>
  <si>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</si>
  <si>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</si>
  <si>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</si>
  <si>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</si>
  <si>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</si>
  <si>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</si>
  <si>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</si>
  <si>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</si>
  <si>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</si>
  <si>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</si>
  <si>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</si>
  <si>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</si>
  <si>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</si>
  <si>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</si>
  <si>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</si>
  <si>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</si>
  <si>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</si>
  <si>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</si>
  <si>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</si>
  <si>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</si>
  <si>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</si>
  <si>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</si>
  <si>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</si>
  <si>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</si>
  <si>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</si>
  <si>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</si>
  <si>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</si>
  <si>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</si>
  <si>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</si>
  <si>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</si>
  <si>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</si>
  <si>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</si>
  <si>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</si>
  <si>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</si>
  <si>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</si>
  <si>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</si>
  <si>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</si>
  <si>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</si>
  <si>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</si>
  <si>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</si>
  <si>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</si>
  <si>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</si>
  <si>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</si>
  <si>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</si>
  <si>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</si>
  <si>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</si>
  <si>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</si>
  <si>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</si>
  <si>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</si>
  <si>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</si>
  <si>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</si>
  <si>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</si>
  <si>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</si>
  <si>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</si>
  <si>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</si>
  <si>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</si>
  <si>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</si>
  <si>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</si>
  <si>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</si>
  <si>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</si>
  <si>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</si>
  <si>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</si>
  <si>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</si>
  <si>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</si>
  <si>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</si>
  <si>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</si>
  <si>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</si>
  <si>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</si>
  <si>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</si>
  <si>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</si>
  <si>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</si>
  <si>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</si>
  <si>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</si>
  <si>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</si>
  <si>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</si>
  <si>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</si>
  <si>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</si>
  <si>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</si>
  <si>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</si>
  <si>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</si>
  <si>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</si>
  <si>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</si>
  <si>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</si>
  <si>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</si>
  <si>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</si>
  <si>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</si>
  <si>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</si>
  <si>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</si>
  <si>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</si>
  <si>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</si>
  <si>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</si>
  <si>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</si>
  <si>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</si>
  <si>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</si>
  <si>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</si>
  <si>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</si>
  <si>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</si>
  <si>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</si>
  <si>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</si>
  <si>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</si>
  <si>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</si>
  <si>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</si>
  <si>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</si>
  <si>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</si>
  <si>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</si>
  <si>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</si>
  <si>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</si>
  <si>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</si>
  <si>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</si>
  <si>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</si>
  <si>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</si>
  <si>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</si>
  <si>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</si>
  <si>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</si>
  <si>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</si>
  <si>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</si>
  <si>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</si>
  <si>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</si>
  <si>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</si>
  <si>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</si>
  <si>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</si>
  <si>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</si>
  <si>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</si>
  <si>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</si>
  <si>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</si>
  <si>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</si>
  <si>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</si>
  <si>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</si>
  <si>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</si>
  <si>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</si>
  <si>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</si>
  <si>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</si>
  <si>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</si>
  <si>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</si>
  <si>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</si>
  <si>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</si>
  <si>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</si>
  <si>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</si>
  <si>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</si>
  <si>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</si>
  <si>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</si>
  <si>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</si>
  <si>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</si>
  <si>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</si>
  <si>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</si>
  <si>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</si>
  <si>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</si>
  <si>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</si>
  <si>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</si>
  <si>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</si>
  <si>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</si>
  <si>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</si>
  <si>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</si>
  <si>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</si>
  <si>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</si>
  <si>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</si>
  <si>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</si>
  <si>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</si>
  <si>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</si>
  <si>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</si>
  <si>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</si>
  <si>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</si>
  <si>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</si>
  <si>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</si>
  <si>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</si>
  <si>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</si>
  <si>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</si>
  <si>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</si>
  <si>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</si>
  <si>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</si>
  <si>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</si>
  <si>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</si>
  <si>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</si>
  <si>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</si>
  <si>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</si>
  <si>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</si>
  <si>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</si>
  <si>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</si>
  <si>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</si>
  <si>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</si>
  <si>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</si>
  <si>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</si>
  <si>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</si>
  <si>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</si>
  <si>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</si>
  <si>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</si>
  <si>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</si>
  <si>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</si>
  <si>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</si>
  <si>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</si>
  <si>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</si>
  <si>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</si>
  <si>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</si>
  <si>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</si>
  <si>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</si>
  <si>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</si>
  <si>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</si>
  <si>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</si>
  <si>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</si>
  <si>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</si>
  <si>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</si>
  <si>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</si>
  <si>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</si>
  <si>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</si>
  <si>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</si>
  <si>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</si>
  <si>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</si>
  <si>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</si>
  <si>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</si>
  <si>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</si>
  <si>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</si>
  <si>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</si>
  <si>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</si>
  <si>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</si>
  <si>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</si>
  <si>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</si>
  <si>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</si>
  <si>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</si>
  <si>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</si>
  <si>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</si>
  <si>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</si>
  <si>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</si>
  <si>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</si>
  <si>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</si>
  <si>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</si>
  <si>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</si>
  <si>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</si>
  <si>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</si>
  <si>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</si>
  <si>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</si>
  <si>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</si>
  <si>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</si>
  <si>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</si>
  <si>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</si>
  <si>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</si>
  <si>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</si>
  <si>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</si>
  <si>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</si>
  <si>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</si>
  <si>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</si>
  <si>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</si>
  <si>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</si>
  <si>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</si>
  <si>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</si>
  <si>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</si>
  <si>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</si>
  <si>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</si>
  <si>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</si>
  <si>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</si>
  <si>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</si>
  <si>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</si>
  <si>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</si>
  <si>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</si>
  <si>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</si>
  <si>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</si>
  <si>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</si>
  <si>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</si>
  <si>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</si>
  <si>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</si>
  <si>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</si>
  <si>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</si>
  <si>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</si>
  <si>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</si>
  <si>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</si>
  <si>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</si>
  <si>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</si>
  <si>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</si>
  <si>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</si>
  <si>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</si>
  <si>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</si>
  <si>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</si>
  <si>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</si>
  <si>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</si>
  <si>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</si>
  <si>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</si>
  <si>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</si>
  <si>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</si>
  <si>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</si>
  <si>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</si>
  <si>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</si>
  <si>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</si>
  <si>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</si>
  <si>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</si>
  <si>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</si>
  <si>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</si>
  <si>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</si>
  <si>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</si>
  <si>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</si>
  <si>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</si>
  <si>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</si>
  <si>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</si>
  <si>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</si>
  <si>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</si>
  <si>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</si>
  <si>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</si>
  <si>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</si>
  <si>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</si>
  <si>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</si>
  <si>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</si>
  <si>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</si>
  <si>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</si>
  <si>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</si>
  <si>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</si>
  <si>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</si>
  <si>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</si>
  <si>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</si>
  <si>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</si>
  <si>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</si>
  <si>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</si>
  <si>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</si>
  <si>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</si>
  <si>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</si>
  <si>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</si>
  <si>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</si>
  <si>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</si>
  <si>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</si>
  <si>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</si>
  <si>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</si>
  <si>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</si>
  <si>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</si>
  <si>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</si>
  <si>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</si>
  <si>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</si>
  <si>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</si>
  <si>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</si>
  <si>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</si>
  <si>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</si>
  <si>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</si>
  <si>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</si>
  <si>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</si>
  <si>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</si>
  <si>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</si>
  <si>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</si>
  <si>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</si>
  <si>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</si>
  <si>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</si>
  <si>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</si>
  <si>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</si>
  <si>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</si>
  <si>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</si>
  <si>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</si>
  <si>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</si>
  <si>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</si>
  <si>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</si>
  <si>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</si>
  <si>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</si>
  <si>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</si>
  <si>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</si>
  <si>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</si>
  <si>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</si>
  <si>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</si>
  <si>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</si>
  <si>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</si>
  <si>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</si>
  <si>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</si>
  <si>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</si>
  <si>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</si>
  <si>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</si>
  <si>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</si>
  <si>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</si>
  <si>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</si>
  <si>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</si>
  <si>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</si>
  <si>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</si>
  <si>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</si>
  <si>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</si>
  <si>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</si>
  <si>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</si>
  <si>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</si>
  <si>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</si>
  <si>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</si>
  <si>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</si>
  <si>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</si>
  <si>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</si>
  <si>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</si>
  <si>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</si>
  <si>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</si>
  <si>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</si>
  <si>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</si>
  <si>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</si>
  <si>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</si>
  <si>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</si>
  <si>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</si>
  <si>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</si>
  <si>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</si>
  <si>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</si>
  <si>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</si>
  <si>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</si>
  <si>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</si>
  <si>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</si>
  <si>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</si>
  <si>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</si>
  <si>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</si>
  <si>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</si>
  <si>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</si>
  <si>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</si>
  <si>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</si>
  <si>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</si>
  <si>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</si>
  <si>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</si>
  <si>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</si>
  <si>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</si>
  <si>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</si>
  <si>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</si>
  <si>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</si>
  <si>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</si>
  <si>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</si>
  <si>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</si>
  <si>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</si>
  <si>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</si>
  <si>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</si>
  <si>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</si>
  <si>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</si>
  <si>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</si>
  <si>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</si>
  <si>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</si>
  <si>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</si>
  <si>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</si>
  <si>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</si>
  <si>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</si>
  <si>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</si>
  <si>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</si>
  <si>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</si>
  <si>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</si>
  <si>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</si>
  <si>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</si>
  <si>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</si>
  <si>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</si>
  <si>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</si>
  <si>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</si>
  <si>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</si>
  <si>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</si>
  <si>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</si>
  <si>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</si>
  <si>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</si>
  <si>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</si>
  <si>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</si>
  <si>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</si>
  <si>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</si>
  <si>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</si>
  <si>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</si>
  <si>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</si>
  <si>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</si>
  <si>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</si>
  <si>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</si>
  <si>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</si>
  <si>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</si>
  <si>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</si>
  <si>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</si>
  <si>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</si>
  <si>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</si>
  <si>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</si>
  <si>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</si>
  <si>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</si>
  <si>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</si>
  <si>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</si>
  <si>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</si>
  <si>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</si>
  <si>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</si>
  <si>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</si>
  <si>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</si>
  <si>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</si>
  <si>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</si>
  <si>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</si>
  <si>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</si>
  <si>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</si>
  <si>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</si>
  <si>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</si>
  <si>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</si>
  <si>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</si>
  <si>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</si>
  <si>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</si>
  <si>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</si>
  <si>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</si>
  <si>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</si>
  <si>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</si>
  <si>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</si>
  <si>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</si>
  <si>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</si>
  <si>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</si>
  <si>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</si>
  <si>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</si>
  <si>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</si>
  <si>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</si>
  <si>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</si>
  <si>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</si>
  <si>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</si>
  <si>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</si>
  <si>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</si>
  <si>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</si>
  <si>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</si>
  <si>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</si>
  <si>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</si>
  <si>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</si>
  <si>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</si>
  <si>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</si>
  <si>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</si>
  <si>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</si>
  <si>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</si>
  <si>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</si>
  <si>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</si>
  <si>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</si>
  <si>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</si>
  <si>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</si>
  <si>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</si>
  <si>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</si>
  <si>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</si>
  <si>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</si>
  <si>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</si>
  <si>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</si>
  <si>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</si>
  <si>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</si>
  <si>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</si>
  <si>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</si>
  <si>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</si>
  <si>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</si>
  <si>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</si>
  <si>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</si>
  <si>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</si>
  <si>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</si>
  <si>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</si>
  <si>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</si>
  <si>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</si>
  <si>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</si>
  <si>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</si>
  <si>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</si>
  <si>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</si>
  <si>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</si>
  <si>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</si>
  <si>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</si>
  <si>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</si>
  <si>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</si>
  <si>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</si>
  <si>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</si>
  <si>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</si>
  <si>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</si>
  <si>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</si>
  <si>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</si>
  <si>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</si>
  <si>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</si>
  <si>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</si>
  <si>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</si>
  <si>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</si>
  <si>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</si>
  <si>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</si>
  <si>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</si>
  <si>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</si>
  <si>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</si>
  <si>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</si>
  <si>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</si>
  <si>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</si>
  <si>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</si>
  <si>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</si>
  <si>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</si>
  <si>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</si>
  <si>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</si>
  <si>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</si>
  <si>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</si>
  <si>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</si>
  <si>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</si>
  <si>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</si>
  <si>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</si>
  <si>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</si>
  <si>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</si>
  <si>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</si>
  <si>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</si>
  <si>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</si>
  <si>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</si>
  <si>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</si>
  <si>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</si>
  <si>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</si>
  <si>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</si>
  <si>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</si>
  <si>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</si>
  <si>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</si>
  <si>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</si>
  <si>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</si>
  <si>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</si>
  <si>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</si>
  <si>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</si>
  <si>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</si>
  <si>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</si>
  <si>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</si>
  <si>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</si>
  <si>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</si>
  <si>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</si>
  <si>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</si>
  <si>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</si>
  <si>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</si>
  <si>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</si>
  <si>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</si>
  <si>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</si>
  <si>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</si>
  <si>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</si>
  <si>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</si>
  <si>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</si>
  <si>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</si>
  <si>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</si>
  <si>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</si>
  <si>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</si>
  <si>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</si>
  <si>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</si>
  <si>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</si>
  <si>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</si>
  <si>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</si>
  <si>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</si>
  <si>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</si>
  <si>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</si>
  <si>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</si>
  <si>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</si>
  <si>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</si>
  <si>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</si>
  <si>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</si>
  <si>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</si>
  <si>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</si>
  <si>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</si>
  <si>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</si>
  <si>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</si>
  <si>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</si>
  <si>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</si>
  <si>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</si>
  <si>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</si>
  <si>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</si>
  <si>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</si>
  <si>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</si>
  <si>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</si>
  <si>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</si>
  <si>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</si>
  <si>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</si>
  <si>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</si>
  <si>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</si>
  <si>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</si>
  <si>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</si>
  <si>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</si>
  <si>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</si>
  <si>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</si>
  <si>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</si>
  <si>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</si>
  <si>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</si>
  <si>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</si>
  <si>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</si>
  <si>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</si>
  <si>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</si>
  <si>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</si>
  <si>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</si>
  <si>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</si>
  <si>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</si>
  <si>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</si>
  <si>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</si>
  <si>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</si>
  <si>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</si>
  <si>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</si>
  <si>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</si>
  <si>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</si>
  <si>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</si>
  <si>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</si>
  <si>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</si>
  <si>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</si>
  <si>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</si>
  <si>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</si>
  <si>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</si>
  <si>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</si>
  <si>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</si>
  <si>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</si>
  <si>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</si>
  <si>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</si>
  <si>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</si>
  <si>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</si>
  <si>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</si>
  <si>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</si>
  <si>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</si>
  <si>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</si>
  <si>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</si>
  <si>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</si>
  <si>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</si>
  <si>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</si>
  <si>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</si>
  <si>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</si>
  <si>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</si>
  <si>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</si>
  <si>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</si>
  <si>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</si>
  <si>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</si>
  <si>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</si>
  <si>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</si>
  <si>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</si>
  <si>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</si>
  <si>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</si>
  <si>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</si>
  <si>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</si>
  <si>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</si>
  <si>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</si>
  <si>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</si>
  <si>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</si>
  <si>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</si>
  <si>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</si>
  <si>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</si>
  <si>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</si>
  <si>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</si>
  <si>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</si>
  <si>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</si>
  <si>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</si>
  <si>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</si>
  <si>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</si>
  <si>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</si>
  <si>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</si>
  <si>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</si>
  <si>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</si>
  <si>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</si>
  <si>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</si>
  <si>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</si>
  <si>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</si>
  <si>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</si>
  <si>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</si>
  <si>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</si>
  <si>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</si>
  <si>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</si>
  <si>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</si>
  <si>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</si>
  <si>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</si>
  <si>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</si>
  <si>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</si>
  <si>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</si>
  <si>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</si>
  <si>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</si>
  <si>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</si>
  <si>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</si>
  <si>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</si>
  <si>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</si>
  <si>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</si>
  <si>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</si>
  <si>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</si>
  <si>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</si>
  <si>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</si>
  <si>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</si>
  <si>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</si>
  <si>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</si>
  <si>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</si>
  <si>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</si>
  <si>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</si>
  <si>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</si>
  <si>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</si>
  <si>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</si>
  <si>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</si>
  <si>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</si>
  <si>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</si>
  <si>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</si>
  <si>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</si>
  <si>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</si>
  <si>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</si>
  <si>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</si>
  <si>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</si>
  <si>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</si>
  <si>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</si>
  <si>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</si>
  <si>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</si>
  <si>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</si>
  <si>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</si>
  <si>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</si>
  <si>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</si>
  <si>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</si>
  <si>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</si>
  <si>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</si>
  <si>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</si>
  <si>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</si>
  <si>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</si>
  <si>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</si>
  <si>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</si>
  <si>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</si>
  <si>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</si>
  <si>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</si>
  <si>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</si>
  <si>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</si>
  <si>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</si>
  <si>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</si>
  <si>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</si>
  <si>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</si>
  <si>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</si>
  <si>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</si>
  <si>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</si>
  <si>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</si>
  <si>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</si>
  <si>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</si>
  <si>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</si>
  <si>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</si>
  <si>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</si>
  <si>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</si>
  <si>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</si>
  <si>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</si>
  <si>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</si>
  <si>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</si>
  <si>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</si>
  <si>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</si>
  <si>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</si>
  <si>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</si>
  <si>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</si>
  <si>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</si>
  <si>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</si>
  <si>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</si>
  <si>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</si>
  <si>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</si>
  <si>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</si>
  <si>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</si>
  <si>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</si>
  <si>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</si>
  <si>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</si>
  <si>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</si>
  <si>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</si>
  <si>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</si>
  <si>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</si>
  <si>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</si>
  <si>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</si>
  <si>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</si>
  <si>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</si>
  <si>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</si>
  <si>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</si>
  <si>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</si>
  <si>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</si>
  <si>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</si>
  <si>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</si>
  <si>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</si>
  <si>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</si>
  <si>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</si>
  <si>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</si>
  <si>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</si>
  <si>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</si>
  <si>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</si>
  <si>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</si>
  <si>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</si>
  <si>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</si>
  <si>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</si>
  <si>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</si>
  <si>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</si>
  <si>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</si>
  <si>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</si>
  <si>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</si>
  <si>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</si>
  <si>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</si>
  <si>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</si>
  <si>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</si>
  <si>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</si>
  <si>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</si>
  <si>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</si>
  <si>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</si>
  <si>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</si>
  <si>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</si>
  <si>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</si>
  <si>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</si>
  <si>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</si>
  <si>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</si>
  <si>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</si>
  <si>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</si>
  <si>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</si>
  <si>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</si>
  <si>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</si>
  <si>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</si>
  <si>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</si>
  <si>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</si>
  <si>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</si>
  <si>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</si>
  <si>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</si>
  <si>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</si>
  <si>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</si>
  <si>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</si>
  <si>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</si>
  <si>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</si>
  <si>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</si>
  <si>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</si>
  <si>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</si>
  <si>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</si>
  <si>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</si>
  <si>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</si>
  <si>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</si>
  <si>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</si>
  <si>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</si>
  <si>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</si>
  <si>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</si>
  <si>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</si>
  <si>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</si>
  <si>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</si>
  <si>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</si>
  <si>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</si>
  <si>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</si>
  <si>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</si>
  <si>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</si>
  <si>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</si>
  <si>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</si>
  <si>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</si>
  <si>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</si>
  <si>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</si>
  <si>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</si>
  <si>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</si>
  <si>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</si>
  <si>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</si>
  <si>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</si>
  <si>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</si>
  <si>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</si>
  <si>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</si>
  <si>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</si>
  <si>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</si>
  <si>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</si>
  <si>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</si>
  <si>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</si>
  <si>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</si>
  <si>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</si>
  <si>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</si>
  <si>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</si>
  <si>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</si>
  <si>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</si>
  <si>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</si>
  <si>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</si>
  <si>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</si>
  <si>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</si>
  <si>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</si>
  <si>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</si>
  <si>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</si>
  <si>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</si>
  <si>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</si>
  <si>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</si>
  <si>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</si>
  <si>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</si>
  <si>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</si>
  <si>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</si>
  <si>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</si>
  <si>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</si>
  <si>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</si>
  <si>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</si>
  <si>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</si>
  <si>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</si>
  <si>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</si>
  <si>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</si>
  <si>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</si>
  <si>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</si>
  <si>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</si>
  <si>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</si>
  <si>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</si>
  <si>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</si>
  <si>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</si>
  <si>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</si>
  <si>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</si>
  <si>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</si>
  <si>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</si>
  <si>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</si>
  <si>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</si>
  <si>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</si>
  <si>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</si>
  <si>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</si>
  <si>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</si>
  <si>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</si>
  <si>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</si>
  <si>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</si>
  <si>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</si>
  <si>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</si>
  <si>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</si>
  <si>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</si>
  <si>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</si>
  <si>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</si>
  <si>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</si>
  <si>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</si>
  <si>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</si>
  <si>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</si>
  <si>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</si>
  <si>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</si>
  <si>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</si>
  <si>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</si>
  <si>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</si>
  <si>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</si>
  <si>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</si>
  <si>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</si>
  <si>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</si>
  <si>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</si>
  <si>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</si>
  <si>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</si>
  <si>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</si>
  <si>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</si>
  <si>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</si>
  <si>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</si>
  <si>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</si>
  <si>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</si>
  <si>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</si>
  <si>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</si>
  <si>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</si>
  <si>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</si>
  <si>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</si>
  <si>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</si>
  <si>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</si>
  <si>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</si>
  <si>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</si>
  <si>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</si>
  <si>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</si>
  <si>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</si>
  <si>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</si>
  <si>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</si>
  <si>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</si>
  <si>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</si>
  <si>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</si>
  <si>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</si>
  <si>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</si>
  <si>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</si>
  <si>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</si>
  <si>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</si>
  <si>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</si>
  <si>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</si>
  <si>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</si>
  <si>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</si>
  <si>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</si>
  <si>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</si>
  <si>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</si>
  <si>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</si>
  <si>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</si>
  <si>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</si>
  <si>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</si>
  <si>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</si>
  <si>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</si>
  <si>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</si>
  <si>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</si>
  <si>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</si>
  <si>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</si>
  <si>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</si>
  <si>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</si>
  <si>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</si>
  <si>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</si>
  <si>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</si>
  <si>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</si>
  <si>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</si>
  <si>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</si>
  <si>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</si>
  <si>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</si>
  <si>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</si>
  <si>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</si>
  <si>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</si>
  <si>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</si>
  <si>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</si>
  <si>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</si>
  <si>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</si>
  <si>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</si>
  <si>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</si>
  <si>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</si>
  <si>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</si>
  <si>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</si>
  <si>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</si>
  <si>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</si>
  <si>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</si>
  <si>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</si>
  <si>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</si>
  <si>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</si>
  <si>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</si>
  <si>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</si>
  <si>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</si>
  <si>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</si>
  <si>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</si>
  <si>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</si>
  <si>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</si>
  <si>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</si>
  <si>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</si>
  <si>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</si>
  <si>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</si>
  <si>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</si>
  <si>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</si>
  <si>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</si>
  <si>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</si>
  <si>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</si>
  <si>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</si>
  <si>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</si>
  <si>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</si>
  <si>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</si>
  <si>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</si>
  <si>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</si>
  <si>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</si>
  <si>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</si>
  <si>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</si>
  <si>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</si>
  <si>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</si>
  <si>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</si>
  <si>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</si>
  <si>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</si>
  <si>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</si>
  <si>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</si>
  <si>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</si>
  <si>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</si>
  <si>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</si>
  <si>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</si>
  <si>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</si>
  <si>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</si>
  <si>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</si>
  <si>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</si>
  <si>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</si>
  <si>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</si>
  <si>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</si>
  <si>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</si>
  <si>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</si>
  <si>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</si>
  <si>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</si>
  <si>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</si>
  <si>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</si>
  <si>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</si>
  <si>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</si>
  <si>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</si>
  <si>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</si>
  <si>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</si>
  <si>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</si>
  <si>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</si>
  <si>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</si>
  <si>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</si>
  <si>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</si>
  <si>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</si>
  <si>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</si>
  <si>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</si>
  <si>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</si>
  <si>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</si>
  <si>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</si>
  <si>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</si>
  <si>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</si>
  <si>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</si>
  <si>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</si>
  <si>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</si>
  <si>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</si>
  <si>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</si>
  <si>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</si>
  <si>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</si>
  <si>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</si>
  <si>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</si>
  <si>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</si>
  <si>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</si>
  <si>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</si>
  <si>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</si>
  <si>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</si>
  <si>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</si>
  <si>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</si>
  <si>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</si>
  <si>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</si>
  <si>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</si>
  <si>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</si>
  <si>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</si>
  <si>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</si>
  <si>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</si>
  <si>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</si>
  <si>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</si>
  <si>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</si>
  <si>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</si>
  <si>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</si>
  <si>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</si>
  <si>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</si>
  <si>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</si>
  <si>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</si>
  <si>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</si>
  <si>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</si>
  <si>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</si>
  <si>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</si>
  <si>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</si>
  <si>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</si>
  <si>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</si>
  <si>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</si>
  <si>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</si>
  <si>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</si>
  <si>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</si>
  <si>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</si>
  <si>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</si>
  <si>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</si>
  <si>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</si>
  <si>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</si>
  <si>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</si>
  <si>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</si>
  <si>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</si>
  <si>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</si>
  <si>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</si>
  <si>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</si>
  <si>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</si>
  <si>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</si>
  <si>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</si>
  <si>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</si>
  <si>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</si>
  <si>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</si>
  <si>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</si>
  <si>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</si>
  <si>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</si>
  <si>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</si>
  <si>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</si>
  <si>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</si>
  <si>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</si>
  <si>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</si>
  <si>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</si>
  <si>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</si>
  <si>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</si>
  <si>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</si>
  <si>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</si>
  <si>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</si>
  <si>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</si>
  <si>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</si>
  <si>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</si>
  <si>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</si>
  <si>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</si>
  <si>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</si>
  <si>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</si>
  <si>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</si>
  <si>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</si>
  <si>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</si>
  <si>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</si>
  <si>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</si>
  <si>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</si>
  <si>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</si>
  <si>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</si>
  <si>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</si>
  <si>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</si>
  <si>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</si>
  <si>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</si>
  <si>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</si>
  <si>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</si>
  <si>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</si>
  <si>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</si>
  <si>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</si>
  <si>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</si>
  <si>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</si>
  <si>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</si>
  <si>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</si>
  <si>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</si>
  <si>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</si>
  <si>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</si>
  <si>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</si>
  <si>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</si>
  <si>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</si>
  <si>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</si>
  <si>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</si>
  <si>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</si>
  <si>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</si>
  <si>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</si>
  <si>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</si>
  <si>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</si>
  <si>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</si>
  <si>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</si>
  <si>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</si>
  <si>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</si>
  <si>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</si>
  <si>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</si>
  <si>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</si>
  <si>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</si>
  <si>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</si>
  <si>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</si>
  <si>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</si>
  <si>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</si>
  <si>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</si>
  <si>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</si>
  <si>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</si>
  <si>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</si>
  <si>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</si>
  <si>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</si>
  <si>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</si>
  <si>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</si>
  <si>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</si>
  <si>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</si>
  <si>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</si>
  <si>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</si>
  <si>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</si>
  <si>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</si>
  <si>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</si>
  <si>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</si>
  <si>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</si>
  <si>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</si>
  <si>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</si>
  <si>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</si>
  <si>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</si>
  <si>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</si>
  <si>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</si>
  <si>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</si>
  <si>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</si>
  <si>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</si>
  <si>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</si>
  <si>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</si>
  <si>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</si>
  <si>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</si>
  <si>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</si>
  <si>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</si>
  <si>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</si>
  <si>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</si>
  <si>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</si>
  <si>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</si>
  <si>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</si>
  <si>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</si>
  <si>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</si>
  <si>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</si>
  <si>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</si>
  <si>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</si>
  <si>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</si>
  <si>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</si>
  <si>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</si>
  <si>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</si>
  <si>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</si>
  <si>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</si>
  <si>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</si>
  <si>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</si>
  <si>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</si>
  <si>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</si>
  <si>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</si>
  <si>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</si>
  <si>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</si>
  <si>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</si>
  <si>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</si>
  <si>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</si>
  <si>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</si>
  <si>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</si>
  <si>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</si>
  <si>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</si>
  <si>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</si>
  <si>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</si>
  <si>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</si>
  <si>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</si>
  <si>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</si>
  <si>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</si>
  <si>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</si>
  <si>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</si>
  <si>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</si>
  <si>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</si>
  <si>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</si>
  <si>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</si>
  <si>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</si>
  <si>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</si>
  <si>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</si>
  <si>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</si>
  <si>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</si>
  <si>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</si>
  <si>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</si>
  <si>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</si>
  <si>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</si>
  <si>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</si>
  <si>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</si>
  <si>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</si>
  <si>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</si>
  <si>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</si>
  <si>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</si>
  <si>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</si>
  <si>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</si>
  <si>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</si>
  <si>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</si>
  <si>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</si>
  <si>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</si>
  <si>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</si>
  <si>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</si>
  <si>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</si>
  <si>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</si>
  <si>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</si>
  <si>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</si>
  <si>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</si>
  <si>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</si>
  <si>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</si>
  <si>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</si>
  <si>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</si>
  <si>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</si>
  <si>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</si>
  <si>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</si>
  <si>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</si>
  <si>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</si>
  <si>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</si>
  <si>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</si>
  <si>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</si>
  <si>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</si>
  <si>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</si>
  <si>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</si>
  <si>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</si>
  <si>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</si>
  <si>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</si>
  <si>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</si>
  <si>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</si>
  <si>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</si>
  <si>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</si>
  <si>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</si>
  <si>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</si>
  <si>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</si>
  <si>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</si>
  <si>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</si>
  <si>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</si>
  <si>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</si>
  <si>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</si>
  <si>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</si>
  <si>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</si>
  <si>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</si>
  <si>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</si>
  <si>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</si>
  <si>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</si>
  <si>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</si>
  <si>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</si>
  <si>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</si>
  <si>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</si>
  <si>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</si>
  <si>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</si>
  <si>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</si>
  <si>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</si>
  <si>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</si>
  <si>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</si>
  <si>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</si>
  <si>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</si>
  <si>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</si>
  <si>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</si>
  <si>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</si>
  <si>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</si>
  <si>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</si>
  <si>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</si>
  <si>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</si>
  <si>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</si>
  <si>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</si>
  <si>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</si>
  <si>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</si>
  <si>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</si>
  <si>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</si>
  <si>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</si>
  <si>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</si>
  <si>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</si>
  <si>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</si>
  <si>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</si>
  <si>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</si>
  <si>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</si>
  <si>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</si>
  <si>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</si>
  <si>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</si>
  <si>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</si>
  <si>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</si>
  <si>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</si>
  <si>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</si>
  <si>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</si>
  <si>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</si>
  <si>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</si>
  <si>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</si>
  <si>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</si>
  <si>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</si>
  <si>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</si>
  <si>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</si>
  <si>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</si>
  <si>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</si>
  <si>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</si>
  <si>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</si>
  <si>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</si>
  <si>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</si>
  <si>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</si>
  <si>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</si>
  <si>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</si>
  <si>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</si>
  <si>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</si>
  <si>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</si>
  <si>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</si>
  <si>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</si>
  <si>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</si>
  <si>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</si>
  <si>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</si>
  <si>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</si>
  <si>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</si>
  <si>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</si>
  <si>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</si>
  <si>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</si>
  <si>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</si>
  <si>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</si>
  <si>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</si>
  <si>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</si>
  <si>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</si>
  <si>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</si>
  <si>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</si>
  <si>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</si>
  <si>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</si>
  <si>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</si>
  <si>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</si>
  <si>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</si>
  <si>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</si>
  <si>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</si>
  <si>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</si>
  <si>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</si>
  <si>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</si>
  <si>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</si>
  <si>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</si>
  <si>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</si>
  <si>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</si>
  <si>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</si>
  <si>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</si>
  <si>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</si>
  <si>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</si>
  <si>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</si>
  <si>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</si>
  <si>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</si>
  <si>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</si>
  <si>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</si>
  <si>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</si>
  <si>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</si>
  <si>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</si>
  <si>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</si>
  <si>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</si>
  <si>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</si>
  <si>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</si>
  <si>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</si>
  <si>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</si>
  <si>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</si>
  <si>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</si>
  <si>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</si>
  <si>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</si>
  <si>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</si>
  <si>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</si>
  <si>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</si>
  <si>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</si>
  <si>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</si>
  <si>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</si>
  <si>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</si>
  <si>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</si>
  <si>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</si>
  <si>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</si>
  <si>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</si>
  <si>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</si>
  <si>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</si>
  <si>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</si>
  <si>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</si>
  <si>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</si>
  <si>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</si>
  <si>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</si>
  <si>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</si>
  <si>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</si>
  <si>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</si>
  <si>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</si>
  <si>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</si>
  <si>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</si>
  <si>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</si>
  <si>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</si>
  <si>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</si>
  <si>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</si>
  <si>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</si>
  <si>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</si>
  <si>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</si>
  <si>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</si>
  <si>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</si>
  <si>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</si>
  <si>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</si>
  <si>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</si>
  <si>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</si>
  <si>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</si>
  <si>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</si>
  <si>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</si>
  <si>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</si>
  <si>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</si>
  <si>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</si>
  <si>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</si>
  <si>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</si>
  <si>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</si>
  <si>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</si>
  <si>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</si>
  <si>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</si>
  <si>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</si>
  <si>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</si>
  <si>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</si>
  <si>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</si>
  <si>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</si>
  <si>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</si>
  <si>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</si>
  <si>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</si>
  <si>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</si>
  <si>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</si>
  <si>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</si>
  <si>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</si>
  <si>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</si>
  <si>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</si>
  <si>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</si>
  <si>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</si>
  <si>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</si>
  <si>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</si>
  <si>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</si>
  <si>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</si>
  <si>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</si>
  <si>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</si>
  <si>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</si>
  <si>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</si>
  <si>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</si>
  <si>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</si>
  <si>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</si>
  <si>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</si>
  <si>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</si>
  <si>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</si>
  <si>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</si>
  <si>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</si>
  <si>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</si>
  <si>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</si>
  <si>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</si>
  <si>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</si>
  <si>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</si>
  <si>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</si>
  <si>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</si>
  <si>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</si>
  <si>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</si>
  <si>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</si>
  <si>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</si>
  <si>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</si>
  <si>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</si>
  <si>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</si>
  <si>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</si>
  <si>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</si>
  <si>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</si>
  <si>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</si>
  <si>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</si>
  <si>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</si>
  <si>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</si>
  <si>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</si>
  <si>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</si>
  <si>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</si>
  <si>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</si>
  <si>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</si>
  <si>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</si>
  <si>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</si>
  <si>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</si>
  <si>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</si>
  <si>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</si>
  <si>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</si>
  <si>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</si>
  <si>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</si>
  <si>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</si>
  <si>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</si>
  <si>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</si>
  <si>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</si>
  <si>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</si>
  <si>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</si>
  <si>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</si>
  <si>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</si>
  <si>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</si>
  <si>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</si>
  <si>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</si>
  <si>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</si>
  <si>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</si>
  <si>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</si>
  <si>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</si>
  <si>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</si>
  <si>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</si>
  <si>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</si>
  <si>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</si>
  <si>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</si>
  <si>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</si>
  <si>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</si>
  <si>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</si>
  <si>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</si>
  <si>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</si>
  <si>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</si>
  <si>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</si>
  <si>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</si>
  <si>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</si>
  <si>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</si>
  <si>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</si>
  <si>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</si>
  <si>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</si>
  <si>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</si>
  <si>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</si>
  <si>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</si>
  <si>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</si>
  <si>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</si>
  <si>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</si>
  <si>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</si>
  <si>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</si>
  <si>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</si>
  <si>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</si>
  <si>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</si>
  <si>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</si>
  <si>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</si>
  <si>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</si>
  <si>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</si>
  <si>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</si>
  <si>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</si>
  <si>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</si>
  <si>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</si>
  <si>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</si>
  <si>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</si>
  <si>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</si>
  <si>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</si>
  <si>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</si>
  <si>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</si>
  <si>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</si>
  <si>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</si>
  <si>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</si>
  <si>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</si>
  <si>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</si>
  <si>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</si>
  <si>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</si>
  <si>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</si>
  <si>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</si>
  <si>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</si>
  <si>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</si>
  <si>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</si>
  <si>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</si>
  <si>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</si>
  <si>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</si>
  <si>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</si>
  <si>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</si>
  <si>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</si>
  <si>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</si>
  <si>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</si>
  <si>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</si>
  <si>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</si>
  <si>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</si>
  <si>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</si>
  <si>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</si>
  <si>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</si>
  <si>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</si>
  <si>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</si>
  <si>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</si>
  <si>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</si>
  <si>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</si>
  <si>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</si>
  <si>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</si>
  <si>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</si>
  <si>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</si>
  <si>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</si>
  <si>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</si>
  <si>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</si>
  <si>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</si>
  <si>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</si>
  <si>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</si>
  <si>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</si>
  <si>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</si>
  <si>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</si>
  <si>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</si>
  <si>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</si>
  <si>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</si>
  <si>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</si>
  <si>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</si>
  <si>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</si>
  <si>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</si>
  <si>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</si>
  <si>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</si>
  <si>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</si>
  <si>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</si>
  <si>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</si>
  <si>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</si>
  <si>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</si>
  <si>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</si>
  <si>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</si>
  <si>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</si>
  <si>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</si>
  <si>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</si>
  <si>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</si>
  <si>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</si>
  <si>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</si>
  <si>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</si>
  <si>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</si>
  <si>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</si>
  <si>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</si>
  <si>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</si>
  <si>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</si>
  <si>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</si>
  <si>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</si>
  <si>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</si>
  <si>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</si>
  <si>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</si>
  <si>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</si>
  <si>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</si>
  <si>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</si>
  <si>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</si>
  <si>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</si>
  <si>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</si>
  <si>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</si>
  <si>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</si>
  <si>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</si>
  <si>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</si>
  <si>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</si>
  <si>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</si>
  <si>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</si>
  <si>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</si>
  <si>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</si>
  <si>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</si>
  <si>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</si>
  <si>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</si>
  <si>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</si>
  <si>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</si>
  <si>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</si>
  <si>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</si>
  <si>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</si>
  <si>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</si>
  <si>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</si>
  <si>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</si>
  <si>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</si>
  <si>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</si>
  <si>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</si>
  <si>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</si>
  <si>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</si>
  <si>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</si>
  <si>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</si>
  <si>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</si>
  <si>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</si>
  <si>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</si>
  <si>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</si>
  <si>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</si>
  <si>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</si>
  <si>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</si>
  <si>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</si>
  <si>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</si>
  <si>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</si>
  <si>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</si>
  <si>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</si>
  <si>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</si>
  <si>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</si>
  <si>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</si>
  <si>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</si>
  <si>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</si>
  <si>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</si>
  <si>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</si>
  <si>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</si>
  <si>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</si>
  <si>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</si>
  <si>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</si>
  <si>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</si>
  <si>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</si>
  <si>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</si>
  <si>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</si>
  <si>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</si>
  <si>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</si>
  <si>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</si>
  <si>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</si>
  <si>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</si>
  <si>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</si>
  <si>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</si>
  <si>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</si>
  <si>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</si>
  <si>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</si>
  <si>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</si>
  <si>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</si>
  <si>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</si>
  <si>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</si>
  <si>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</si>
  <si>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</si>
  <si>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</si>
  <si>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</si>
  <si>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</si>
  <si>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</si>
  <si>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</si>
  <si>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</si>
  <si>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</si>
  <si>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</si>
  <si>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</si>
  <si>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</si>
  <si>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</si>
  <si>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</si>
  <si>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</si>
  <si>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</si>
  <si>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</si>
  <si>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</si>
  <si>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</si>
  <si>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</si>
  <si>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</si>
  <si>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</si>
  <si>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</si>
  <si>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</si>
  <si>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</si>
  <si>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</si>
  <si>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</si>
  <si>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</si>
  <si>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</si>
  <si>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</si>
  <si>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</si>
  <si>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</si>
  <si>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</si>
  <si>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</si>
  <si>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</si>
  <si>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</si>
  <si>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</si>
  <si>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</si>
  <si>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</si>
  <si>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</si>
  <si>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</si>
  <si>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</si>
  <si>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</si>
  <si>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</si>
  <si>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</si>
  <si>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</si>
  <si>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</si>
  <si>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</si>
  <si>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</si>
  <si>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</si>
  <si>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</si>
  <si>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</si>
  <si>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</si>
  <si>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</si>
  <si>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</si>
  <si>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</si>
  <si>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</si>
  <si>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</si>
  <si>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</si>
  <si>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</si>
  <si>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</si>
  <si>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</si>
  <si>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</si>
  <si>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</si>
  <si>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</si>
  <si>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</si>
  <si>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</si>
  <si>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</si>
  <si>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</si>
  <si>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</si>
  <si>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</si>
  <si>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</si>
  <si>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</si>
  <si>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</si>
  <si>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</si>
  <si>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</si>
  <si>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</si>
  <si>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</si>
  <si>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</si>
  <si>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</si>
  <si>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</si>
  <si>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</si>
  <si>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</si>
  <si>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</si>
  <si>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</si>
  <si>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</si>
  <si>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</si>
  <si>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</si>
  <si>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</si>
  <si>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</si>
  <si>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</si>
  <si>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</si>
  <si>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</si>
  <si>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</si>
  <si>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</si>
  <si>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</si>
  <si>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</si>
  <si>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</si>
  <si>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</si>
  <si>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</si>
  <si>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</si>
  <si>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</si>
  <si>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</si>
  <si>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</si>
  <si>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</si>
  <si>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</si>
  <si>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</si>
  <si>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</si>
  <si>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</si>
  <si>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</si>
  <si>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</si>
  <si>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</si>
  <si>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</si>
  <si>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</si>
  <si>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</si>
  <si>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</si>
  <si>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</si>
  <si>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</si>
  <si>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</si>
  <si>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</si>
  <si>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</si>
  <si>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</si>
  <si>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</si>
  <si>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</si>
  <si>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</si>
  <si>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</si>
  <si>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</si>
  <si>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</si>
  <si>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</si>
  <si>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</si>
  <si>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</si>
  <si>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</si>
  <si>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</si>
  <si>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</si>
  <si>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</si>
  <si>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</si>
  <si>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</si>
  <si>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</si>
  <si>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</si>
  <si>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</si>
  <si>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</si>
  <si>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</si>
  <si>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</si>
  <si>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</si>
  <si>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</si>
  <si>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</si>
  <si>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</si>
  <si>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</si>
  <si>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</si>
  <si>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</si>
  <si>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</si>
  <si>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</si>
  <si>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</si>
  <si>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</si>
  <si>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</si>
  <si>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</si>
  <si>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</si>
  <si>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</si>
  <si>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</si>
  <si>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</si>
  <si>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</si>
  <si>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</si>
  <si>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</si>
  <si>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</si>
  <si>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</si>
  <si>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</si>
  <si>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</si>
  <si>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</si>
  <si>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</si>
  <si>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</si>
  <si>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</si>
  <si>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</si>
  <si>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</si>
  <si>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</si>
  <si>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</si>
  <si>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</si>
  <si>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</si>
  <si>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</si>
  <si>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</si>
  <si>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</si>
  <si>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</si>
  <si>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</si>
  <si>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</si>
  <si>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</si>
  <si>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</si>
  <si>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</si>
  <si>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</si>
  <si>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</si>
  <si>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</si>
  <si>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</si>
  <si>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</si>
  <si>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</si>
  <si>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</si>
  <si>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</si>
  <si>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</si>
  <si>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</si>
  <si>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</si>
  <si>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</si>
  <si>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</si>
  <si>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</si>
  <si>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</si>
  <si>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</si>
  <si>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</si>
  <si>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</si>
  <si>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</si>
  <si>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</si>
  <si>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</si>
  <si>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</si>
  <si>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</si>
  <si>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</si>
  <si>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</si>
  <si>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</si>
  <si>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</si>
  <si>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</si>
  <si>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</si>
  <si>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</si>
  <si>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</si>
  <si>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</si>
  <si>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</si>
  <si>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</si>
  <si>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</si>
  <si>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</si>
  <si>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</si>
  <si>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</si>
  <si>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</si>
  <si>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</si>
  <si>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</si>
  <si>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</si>
  <si>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</si>
  <si>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</si>
  <si>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</si>
  <si>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</si>
  <si>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</si>
  <si>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</si>
  <si>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</si>
  <si>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</si>
  <si>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</si>
  <si>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</si>
  <si>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</si>
  <si>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</si>
  <si>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</si>
  <si>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</si>
  <si>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</si>
  <si>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</si>
  <si>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</si>
  <si>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</si>
  <si>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</si>
  <si>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</si>
  <si>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</si>
  <si>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</si>
  <si>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</si>
  <si>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</si>
  <si>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</si>
  <si>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</si>
  <si>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</si>
  <si>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</si>
  <si>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</si>
  <si>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</si>
  <si>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</si>
  <si>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</si>
  <si>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</si>
  <si>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</si>
  <si>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</si>
  <si>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</si>
  <si>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</si>
  <si>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</si>
  <si>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</si>
  <si>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</si>
  <si>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</si>
  <si>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</si>
  <si>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</si>
  <si>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</si>
  <si>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</si>
  <si>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</si>
  <si>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</si>
  <si>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</si>
  <si>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</si>
  <si>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</si>
  <si>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</si>
  <si>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</si>
  <si>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</si>
  <si>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</si>
  <si>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</si>
  <si>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</si>
  <si>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</si>
  <si>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</si>
  <si>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</si>
  <si>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</si>
  <si>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</si>
  <si>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</si>
  <si>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</si>
  <si>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</si>
  <si>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</si>
  <si>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</si>
  <si>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</si>
  <si>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</si>
  <si>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</si>
  <si>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</si>
  <si>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</si>
  <si>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</si>
  <si>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</si>
  <si>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</si>
  <si>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</si>
  <si>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</si>
  <si>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</si>
  <si>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</si>
  <si>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</si>
  <si>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</si>
  <si>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</si>
  <si>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</si>
  <si>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</si>
  <si>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</si>
  <si>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</si>
  <si>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</si>
  <si>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</si>
  <si>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</si>
  <si>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</si>
  <si>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</si>
  <si>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</si>
  <si>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</si>
  <si>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</si>
  <si>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</si>
  <si>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</si>
  <si>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</si>
  <si>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</si>
  <si>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</si>
  <si>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</si>
  <si>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</si>
  <si>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</si>
  <si>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</si>
  <si>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</si>
  <si>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</si>
  <si>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</si>
  <si>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</si>
  <si>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</si>
  <si>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</si>
  <si>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</si>
  <si>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</si>
  <si>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</si>
  <si>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</si>
  <si>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</si>
  <si>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</si>
  <si>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</si>
  <si>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</si>
  <si>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</si>
  <si>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</si>
  <si>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</si>
  <si>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</si>
  <si>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</si>
  <si>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</si>
  <si>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</si>
  <si>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</si>
  <si>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</si>
  <si>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</si>
  <si>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</si>
  <si>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</si>
  <si>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</si>
  <si>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</si>
  <si>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</si>
  <si>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</si>
  <si>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</si>
  <si>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</si>
  <si>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</si>
  <si>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</si>
  <si>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</si>
  <si>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</si>
  <si>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</si>
  <si>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</si>
  <si>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</si>
  <si>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</si>
  <si>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</si>
  <si>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</si>
  <si>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</si>
  <si>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</si>
  <si>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</si>
  <si>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</si>
  <si>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</si>
  <si>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</si>
  <si>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</si>
  <si>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</si>
  <si>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</si>
  <si>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</si>
  <si>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</si>
  <si>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</si>
  <si>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</si>
  <si>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</si>
  <si>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</si>
  <si>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</si>
  <si>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</si>
  <si>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</si>
  <si>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</si>
  <si>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</si>
  <si>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</si>
  <si>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</si>
  <si>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</si>
  <si>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</si>
  <si>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</si>
  <si>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</si>
  <si>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</si>
  <si>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</si>
  <si>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</si>
  <si>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</si>
  <si>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</si>
  <si>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</si>
  <si>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</si>
  <si>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</si>
  <si>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</si>
  <si>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</si>
  <si>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</si>
  <si>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</si>
  <si>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</si>
  <si>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</si>
  <si>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</si>
  <si>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</si>
  <si>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</si>
  <si>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</si>
  <si>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</si>
  <si>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</si>
  <si>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</si>
  <si>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</si>
  <si>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</si>
  <si>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</si>
  <si>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</si>
  <si>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</si>
  <si>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</si>
  <si>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</si>
  <si>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</si>
  <si>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</si>
  <si>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</si>
  <si>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</si>
  <si>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</si>
  <si>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</si>
  <si>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</si>
  <si>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</si>
  <si>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</si>
  <si>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</si>
  <si>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</si>
  <si>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</si>
  <si>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</si>
  <si>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</si>
  <si>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</si>
  <si>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</si>
  <si>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</si>
  <si>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</si>
  <si>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</si>
  <si>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</si>
  <si>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</si>
  <si>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</si>
  <si>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</si>
  <si>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</si>
  <si>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</si>
  <si>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</si>
  <si>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</si>
  <si>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</si>
  <si>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</si>
  <si>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</si>
  <si>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</si>
  <si>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</si>
  <si>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</si>
  <si>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</si>
  <si>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</si>
  <si>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</si>
  <si>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</si>
  <si>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</si>
  <si>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</si>
  <si>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</si>
  <si>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</si>
  <si>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</si>
  <si>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</si>
  <si>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</si>
  <si>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</si>
  <si>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</si>
  <si>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</si>
  <si>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</si>
  <si>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</si>
  <si>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</si>
  <si>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</si>
  <si>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</si>
  <si>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</si>
  <si>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</si>
  <si>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</si>
  <si>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</si>
  <si>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</si>
  <si>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</si>
  <si>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</si>
  <si>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</si>
  <si>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</si>
  <si>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</si>
  <si>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</si>
  <si>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</si>
  <si>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</si>
  <si>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</si>
  <si>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</si>
  <si>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</si>
  <si>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</si>
  <si>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</si>
  <si>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</si>
  <si>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</si>
  <si>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</si>
  <si>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</si>
  <si>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</si>
  <si>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</si>
  <si>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</si>
  <si>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</si>
  <si>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</si>
  <si>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</si>
  <si>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</si>
  <si>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</si>
  <si>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</si>
  <si>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</si>
  <si>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</si>
  <si>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</si>
  <si>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</si>
  <si>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</si>
  <si>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</si>
  <si>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</si>
  <si>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</si>
  <si>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</si>
  <si>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</si>
  <si>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</si>
  <si>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</si>
  <si>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</si>
  <si>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</si>
  <si>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</si>
  <si>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</si>
  <si>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</si>
  <si>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</si>
  <si>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</si>
  <si>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</si>
  <si>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</si>
  <si>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</si>
  <si>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</si>
  <si>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</si>
  <si>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</si>
  <si>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</si>
  <si>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</si>
  <si>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</si>
  <si>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</si>
  <si>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</si>
  <si>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</si>
  <si>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</si>
  <si>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</si>
  <si>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</si>
  <si>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</si>
  <si>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</si>
  <si>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</si>
  <si>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</si>
  <si>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</si>
  <si>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</si>
  <si>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</si>
  <si>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</si>
  <si>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</si>
  <si>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</si>
  <si>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</si>
  <si>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</si>
  <si>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</si>
  <si>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</si>
  <si>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</si>
  <si>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</si>
  <si>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</si>
  <si>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</si>
  <si>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</si>
  <si>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</si>
  <si>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</si>
  <si>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</si>
  <si>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</si>
  <si>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</si>
  <si>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</si>
  <si>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</si>
  <si>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</si>
  <si>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</si>
  <si>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</si>
  <si>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</si>
  <si>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</si>
  <si>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</si>
  <si>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</si>
  <si>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</si>
  <si>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</si>
  <si>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</si>
  <si>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</si>
  <si>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</si>
  <si>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</si>
  <si>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</si>
  <si>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</si>
  <si>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</si>
  <si>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</si>
  <si>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</si>
  <si>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</si>
  <si>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</si>
  <si>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</si>
  <si>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</si>
  <si>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</si>
  <si>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</si>
  <si>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</si>
  <si>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</si>
  <si>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</si>
  <si>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</si>
  <si>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</si>
  <si>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</si>
  <si>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</si>
  <si>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</si>
  <si>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</si>
  <si>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</si>
  <si>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</si>
  <si>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</si>
  <si>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</si>
  <si>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</si>
  <si>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</si>
  <si>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</si>
  <si>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</si>
  <si>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</si>
  <si>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</si>
  <si>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</si>
  <si>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</si>
  <si>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</si>
  <si>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</si>
  <si>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</si>
  <si>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</si>
  <si>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</si>
  <si>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</si>
  <si>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</si>
  <si>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</si>
  <si>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</si>
  <si>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</si>
  <si>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</si>
  <si>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</si>
  <si>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</si>
  <si>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</si>
  <si>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</si>
  <si>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</si>
  <si>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</si>
  <si>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</si>
  <si>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</si>
  <si>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</si>
  <si>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</si>
  <si>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</si>
  <si>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</si>
  <si>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</si>
  <si>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</si>
  <si>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</si>
  <si>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</si>
  <si>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</si>
  <si>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</si>
  <si>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</si>
  <si>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</si>
  <si>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</si>
  <si>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</si>
  <si>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</si>
  <si>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</si>
  <si>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</si>
  <si>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</si>
  <si>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</si>
  <si>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</si>
  <si>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</si>
  <si>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</si>
  <si>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</si>
  <si>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</si>
  <si>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</si>
  <si>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</si>
  <si>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</si>
  <si>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</si>
  <si>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</si>
  <si>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</si>
  <si>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</si>
  <si>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</si>
  <si>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</si>
  <si>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</si>
  <si>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</si>
  <si>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</si>
  <si>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</si>
  <si>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</si>
  <si>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</si>
  <si>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</si>
  <si>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</si>
  <si>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</si>
  <si>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</si>
  <si>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</si>
  <si>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</si>
  <si>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</si>
  <si>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</si>
  <si>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</si>
  <si>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</si>
  <si>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</si>
  <si>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</si>
  <si>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</si>
  <si>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</si>
  <si>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</si>
  <si>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</si>
  <si>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</si>
  <si>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</si>
  <si>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</si>
  <si>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</si>
  <si>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</si>
  <si>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</si>
  <si>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</si>
  <si>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</si>
  <si>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</si>
  <si>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</si>
  <si>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</si>
  <si>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</si>
  <si>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</si>
  <si>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</si>
  <si>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</si>
  <si>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</si>
  <si>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</si>
  <si>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</si>
  <si>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</si>
  <si>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</si>
  <si>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</si>
  <si>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</si>
  <si>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</si>
  <si>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</si>
  <si>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</si>
  <si>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</si>
  <si>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</si>
  <si>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</si>
  <si>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</si>
  <si>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</si>
  <si>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</si>
  <si>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</si>
  <si>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</si>
  <si>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</si>
  <si>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</si>
  <si>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</si>
  <si>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</si>
  <si>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</si>
  <si>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</si>
  <si>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</si>
  <si>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</si>
  <si>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</si>
  <si>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</si>
  <si>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</si>
  <si>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</si>
  <si>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</si>
  <si>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</si>
  <si>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</si>
  <si>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</si>
  <si>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</si>
  <si>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</si>
  <si>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</si>
  <si>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</si>
  <si>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</si>
  <si>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</si>
  <si>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</si>
  <si>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</si>
  <si>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</si>
  <si>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</si>
  <si>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</si>
  <si>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</si>
  <si>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</si>
  <si>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</si>
  <si>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</si>
  <si>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</si>
  <si>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</si>
  <si>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</si>
  <si>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</si>
  <si>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</si>
  <si>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</si>
  <si>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</si>
  <si>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</si>
  <si>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</si>
  <si>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</si>
  <si>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</si>
  <si>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</si>
  <si>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</si>
  <si>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</si>
  <si>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</si>
  <si>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</si>
  <si>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</si>
  <si>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</si>
  <si>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</si>
  <si>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</si>
  <si>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</si>
  <si>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</si>
  <si>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</si>
  <si>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</si>
  <si>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</si>
  <si>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</si>
  <si>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</si>
  <si>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</si>
  <si>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</si>
  <si>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</si>
  <si>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</si>
  <si>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</si>
  <si>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</si>
  <si>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</si>
  <si>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</si>
  <si>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</si>
  <si>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</si>
  <si>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</si>
  <si>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</si>
  <si>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</si>
  <si>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</si>
  <si>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</si>
  <si>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</si>
  <si>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</si>
  <si>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</si>
  <si>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</si>
  <si>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</si>
  <si>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</si>
  <si>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</si>
  <si>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</si>
  <si>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</si>
  <si>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</si>
  <si>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</si>
  <si>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</si>
  <si>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</si>
  <si>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</si>
  <si>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</si>
  <si>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</si>
  <si>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</si>
  <si>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</si>
  <si>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</si>
  <si>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</si>
  <si>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</si>
  <si>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</si>
  <si>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</si>
  <si>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</si>
  <si>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</si>
  <si>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</si>
  <si>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</si>
  <si>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</si>
  <si>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</si>
  <si>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</si>
  <si>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</si>
  <si>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</si>
  <si>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</si>
  <si>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</si>
  <si>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</si>
  <si>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</si>
  <si>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</si>
  <si>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</si>
  <si>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</si>
  <si>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</si>
  <si>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</si>
  <si>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</si>
  <si>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</si>
  <si>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</si>
  <si>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</si>
  <si>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</si>
  <si>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</si>
  <si>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</si>
  <si>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</si>
  <si>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</si>
  <si>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</si>
  <si>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</si>
  <si>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</si>
  <si>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</si>
  <si>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</si>
  <si>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</si>
  <si>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</si>
  <si>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</si>
  <si>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</si>
  <si>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</si>
  <si>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</si>
  <si>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</si>
  <si>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</si>
  <si>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</si>
  <si>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</si>
  <si>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</si>
  <si>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</si>
  <si>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</si>
  <si>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</si>
  <si>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</si>
  <si>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</si>
  <si>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</si>
  <si>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</si>
  <si>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</si>
  <si>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</si>
  <si>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</si>
  <si>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</si>
  <si>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</si>
  <si>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</si>
  <si>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</si>
  <si>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</si>
  <si>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</si>
  <si>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</si>
  <si>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</si>
  <si>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</si>
  <si>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</si>
  <si>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</si>
  <si>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</si>
  <si>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</si>
  <si>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</si>
  <si>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</si>
  <si>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</si>
  <si>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</si>
  <si>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</si>
  <si>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</si>
  <si>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</si>
  <si>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</si>
  <si>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</si>
  <si>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</si>
  <si>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</si>
  <si>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</si>
  <si>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</si>
  <si>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</si>
  <si>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</si>
  <si>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</si>
  <si>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</si>
  <si>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</si>
  <si>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</si>
  <si>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</si>
  <si>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</si>
  <si>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</si>
  <si>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</si>
  <si>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</si>
  <si>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</si>
  <si>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</si>
  <si>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</si>
  <si>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</si>
  <si>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</si>
  <si>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</si>
  <si>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</si>
  <si>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</si>
  <si>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</si>
  <si>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</si>
  <si>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</si>
  <si>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</si>
  <si>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</si>
  <si>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</si>
  <si>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</si>
  <si>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</si>
  <si>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</si>
  <si>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</si>
  <si>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</si>
  <si>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</si>
  <si>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</si>
  <si>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</si>
  <si>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</si>
  <si>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</si>
  <si>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</si>
  <si>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</si>
  <si>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</si>
  <si>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</si>
  <si>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</si>
  <si>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</si>
  <si>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</si>
  <si>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</si>
  <si>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</si>
  <si>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</si>
  <si>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</si>
  <si>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</si>
  <si>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</si>
  <si>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</si>
  <si>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</si>
  <si>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</si>
  <si>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</si>
  <si>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</si>
  <si>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</si>
  <si>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</si>
  <si>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</si>
  <si>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</si>
  <si>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</si>
  <si>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</si>
  <si>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</si>
  <si>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</si>
  <si>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</si>
  <si>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</si>
  <si>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</si>
  <si>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</si>
  <si>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</si>
  <si>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</si>
  <si>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</si>
  <si>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</si>
  <si>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</si>
  <si>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</si>
  <si>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</si>
  <si>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</si>
  <si>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</si>
  <si>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</si>
  <si>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</si>
  <si>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</si>
  <si>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</si>
  <si>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</si>
  <si>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</si>
  <si>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</si>
  <si>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</si>
  <si>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</si>
  <si>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</si>
  <si>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</si>
  <si>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</si>
  <si>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</si>
  <si>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</si>
  <si>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</si>
  <si>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</si>
  <si>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</si>
  <si>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</si>
  <si>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</si>
  <si>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</si>
  <si>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</si>
  <si>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</si>
  <si>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</si>
  <si>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</si>
  <si>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</si>
  <si>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</si>
  <si>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</si>
  <si>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</si>
  <si>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</si>
  <si>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</si>
  <si>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</si>
  <si>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</si>
  <si>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</si>
  <si>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</si>
  <si>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</si>
  <si>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</si>
  <si>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</si>
  <si>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</si>
  <si>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</si>
  <si>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</si>
  <si>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</si>
  <si>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</si>
  <si>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</si>
  <si>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</si>
  <si>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</si>
  <si>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</si>
  <si>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</si>
  <si>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</si>
  <si>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</si>
  <si>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</si>
  <si>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</si>
  <si>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</si>
  <si>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</si>
  <si>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</si>
  <si>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</si>
  <si>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</si>
  <si>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</si>
  <si>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</si>
  <si>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</si>
  <si>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</si>
  <si>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</si>
  <si>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</si>
  <si>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</si>
  <si>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</si>
  <si>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</si>
  <si>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</si>
  <si>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</si>
  <si>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</si>
  <si>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</si>
  <si>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</si>
  <si>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</si>
  <si>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</si>
  <si>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</si>
  <si>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</si>
  <si>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</si>
  <si>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</si>
  <si>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</si>
  <si>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</si>
  <si>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</si>
  <si>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</si>
  <si>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</si>
  <si>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</si>
  <si>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</si>
  <si>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</si>
  <si>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</si>
  <si>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</si>
  <si>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</si>
  <si>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</si>
  <si>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</si>
  <si>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</si>
  <si>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</si>
  <si>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</si>
  <si>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</si>
  <si>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</si>
  <si>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</si>
  <si>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</si>
  <si>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</si>
  <si>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</si>
  <si>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</si>
  <si>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</si>
  <si>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</si>
  <si>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</si>
  <si>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</si>
  <si>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</si>
  <si>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</si>
  <si>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</si>
  <si>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</si>
  <si>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</si>
  <si>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</si>
  <si>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</si>
  <si>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</si>
  <si>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</si>
  <si>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</si>
  <si>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</si>
  <si>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</si>
  <si>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</si>
  <si>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</si>
  <si>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</si>
  <si>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</si>
  <si>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</si>
  <si>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</si>
  <si>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</si>
  <si>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</si>
  <si>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</si>
  <si>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</si>
  <si>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</si>
  <si>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</si>
  <si>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</si>
  <si>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</si>
  <si>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</si>
  <si>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</si>
  <si>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</si>
  <si>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</si>
  <si>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</si>
  <si>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</si>
  <si>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</si>
  <si>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</si>
  <si>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</si>
  <si>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</si>
  <si>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</si>
  <si>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</si>
  <si>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</si>
  <si>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</si>
  <si>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</si>
  <si>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</si>
  <si>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</si>
  <si>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</si>
  <si>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</si>
  <si>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</si>
  <si>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</si>
  <si>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</si>
  <si>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</si>
  <si>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</si>
  <si>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</si>
  <si>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</si>
  <si>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</si>
  <si>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</si>
  <si>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</si>
  <si>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</si>
  <si>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</si>
  <si>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</si>
  <si>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</si>
  <si>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</si>
  <si>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</si>
  <si>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</si>
  <si>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</si>
  <si>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</si>
  <si>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</si>
  <si>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</si>
  <si>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</si>
  <si>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</si>
  <si>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</si>
  <si>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</si>
  <si>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</si>
  <si>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</si>
  <si>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</si>
  <si>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</si>
  <si>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</si>
  <si>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</si>
  <si>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</si>
  <si>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</si>
  <si>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</si>
  <si>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</si>
  <si>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</si>
  <si>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</si>
  <si>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</si>
  <si>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</si>
  <si>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</si>
  <si>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</si>
  <si>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</si>
  <si>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</si>
  <si>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</si>
  <si>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</si>
  <si>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</si>
  <si>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</si>
  <si>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</si>
  <si>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</si>
  <si>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</si>
  <si>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</si>
  <si>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</si>
  <si>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</si>
  <si>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</si>
  <si>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</si>
  <si>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</si>
  <si>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</si>
  <si>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</si>
  <si>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</si>
  <si>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</si>
  <si>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</si>
  <si>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</si>
  <si>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</si>
  <si>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</si>
  <si>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</si>
  <si>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</si>
  <si>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</si>
  <si>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</si>
  <si>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</si>
  <si>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</si>
  <si>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</si>
  <si>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</si>
  <si>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</si>
  <si>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</si>
  <si>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</si>
  <si>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</si>
  <si>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</si>
  <si>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</si>
  <si>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</si>
  <si>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</si>
  <si>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</si>
  <si>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</si>
  <si>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</si>
  <si>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</si>
  <si>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</si>
  <si>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</si>
  <si>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</si>
  <si>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</si>
  <si>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</si>
  <si>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</si>
  <si>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</si>
  <si>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</si>
  <si>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</si>
  <si>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</si>
  <si>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</si>
  <si>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</si>
  <si>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</si>
  <si>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</si>
  <si>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</si>
  <si>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</si>
  <si>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</si>
  <si>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</si>
  <si>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</si>
  <si>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</si>
  <si>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</si>
  <si>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</si>
  <si>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</si>
  <si>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</si>
  <si>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</si>
  <si>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</si>
  <si>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</si>
  <si>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</si>
  <si>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</si>
  <si>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</si>
  <si>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</si>
  <si>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</si>
  <si>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</si>
  <si>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</si>
  <si>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</si>
  <si>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</si>
  <si>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</si>
  <si>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</si>
  <si>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</si>
  <si>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</si>
  <si>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</si>
  <si>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</si>
  <si>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</si>
  <si>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</si>
  <si>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</si>
  <si>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</si>
  <si>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</si>
  <si>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</si>
  <si>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</si>
  <si>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</si>
  <si>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</si>
  <si>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</si>
  <si>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</si>
  <si>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</si>
  <si>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</si>
  <si>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</si>
  <si>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</si>
  <si>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</si>
  <si>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</si>
  <si>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</si>
  <si>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</si>
  <si>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</si>
  <si>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</si>
  <si>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</si>
  <si>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</si>
  <si>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</si>
  <si>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</si>
  <si>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</si>
  <si>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</si>
  <si>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</si>
  <si>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</si>
  <si>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</si>
  <si>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</si>
  <si>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</si>
  <si>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</si>
  <si>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</si>
  <si>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</si>
  <si>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</si>
  <si>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</si>
  <si>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</si>
  <si>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</si>
  <si>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</si>
  <si>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</si>
  <si>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</si>
  <si>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</si>
  <si>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</si>
  <si>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</si>
  <si>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</si>
  <si>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</si>
  <si>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</si>
  <si>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</si>
  <si>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</si>
  <si>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</si>
  <si>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</si>
  <si>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</si>
  <si>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</si>
  <si>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</si>
  <si>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</si>
  <si>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</si>
  <si>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</si>
  <si>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</si>
  <si>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</si>
  <si>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</si>
  <si>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</si>
  <si>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</si>
  <si>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</si>
  <si>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</si>
  <si>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</si>
  <si>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</si>
  <si>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</si>
  <si>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</si>
  <si>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</si>
  <si>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</si>
  <si>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</si>
  <si>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</si>
  <si>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</si>
  <si>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</si>
  <si>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</si>
  <si>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</si>
  <si>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</si>
  <si>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</si>
  <si>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</si>
  <si>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</si>
  <si>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</si>
  <si>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</si>
  <si>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</si>
  <si>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</si>
  <si>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</si>
  <si>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</si>
  <si>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</si>
  <si>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</si>
  <si>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</si>
  <si>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</si>
  <si>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</si>
  <si>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</si>
  <si>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</si>
  <si>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</si>
  <si>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</si>
  <si>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</si>
  <si>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</si>
  <si>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</si>
  <si>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</si>
  <si>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</si>
  <si>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</si>
  <si>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</si>
  <si>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</si>
  <si>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</si>
  <si>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</si>
  <si>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</si>
  <si>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</si>
  <si>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</si>
  <si>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</si>
  <si>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</si>
  <si>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</si>
  <si>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</si>
  <si>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</si>
  <si>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</si>
  <si>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</si>
  <si>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</si>
  <si>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</si>
  <si>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</si>
  <si>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</si>
  <si>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</si>
  <si>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</si>
  <si>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</si>
  <si>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</si>
  <si>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</si>
  <si>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</si>
  <si>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</si>
  <si>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</si>
  <si>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</si>
  <si>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</si>
  <si>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</si>
  <si>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</si>
  <si>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</si>
  <si>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</si>
  <si>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</si>
  <si>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</si>
  <si>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</si>
  <si>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</si>
  <si>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</si>
  <si>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</si>
  <si>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</si>
  <si>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</si>
  <si>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</si>
  <si>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</si>
  <si>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</si>
  <si>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</si>
  <si>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</si>
  <si>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</si>
  <si>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</si>
  <si>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</si>
  <si>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</si>
  <si>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</si>
  <si>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</si>
  <si>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</si>
  <si>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</si>
  <si>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</si>
  <si>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</si>
  <si>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</si>
  <si>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</si>
  <si>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</si>
  <si>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</si>
  <si>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</si>
  <si>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</si>
  <si>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</si>
  <si>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</si>
  <si>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</si>
  <si>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</si>
  <si>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</si>
  <si>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</si>
  <si>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</si>
  <si>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</si>
  <si>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</si>
  <si>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</si>
  <si>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</si>
  <si>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</si>
  <si>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</si>
  <si>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</si>
  <si>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</si>
  <si>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</si>
  <si>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</si>
  <si>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</si>
  <si>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</si>
  <si>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</si>
  <si>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</si>
  <si>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</si>
  <si>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</si>
  <si>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</si>
  <si>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</si>
  <si>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</si>
  <si>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</si>
  <si>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</si>
  <si>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</si>
  <si>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</si>
  <si>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</si>
  <si>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</si>
  <si>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</si>
  <si>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</si>
  <si>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</si>
  <si>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</si>
  <si>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</si>
  <si>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</si>
  <si>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</si>
  <si>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</si>
  <si>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</si>
  <si>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</si>
  <si>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</si>
  <si>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</si>
  <si>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</si>
  <si>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</si>
  <si>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</si>
  <si>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</si>
  <si>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</si>
  <si>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</si>
  <si>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</si>
  <si>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</si>
  <si>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</si>
  <si>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</si>
  <si>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</si>
  <si>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</si>
  <si>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</si>
  <si>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</si>
  <si>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</si>
  <si>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</si>
  <si>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</si>
  <si>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</si>
  <si>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</si>
  <si>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</si>
  <si>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</si>
  <si>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</si>
  <si>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</si>
  <si>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</si>
  <si>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</si>
  <si>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</si>
  <si>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</si>
  <si>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</si>
  <si>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</si>
  <si>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</si>
  <si>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</si>
  <si>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</si>
  <si>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</si>
  <si>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</si>
  <si>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</si>
  <si>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</si>
  <si>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</si>
  <si>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</si>
  <si>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</si>
  <si>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</si>
  <si>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</si>
  <si>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</si>
  <si>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</si>
  <si>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</si>
  <si>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</si>
  <si>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</si>
  <si>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</si>
  <si>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</si>
  <si>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</si>
  <si>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</si>
  <si>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</si>
  <si>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</si>
  <si>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</si>
  <si>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</si>
  <si>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</si>
  <si>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</si>
  <si>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</si>
  <si>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</si>
  <si>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</si>
  <si>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</si>
  <si>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</si>
  <si>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</si>
  <si>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</si>
  <si>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</si>
  <si>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</si>
  <si>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</si>
  <si>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</si>
  <si>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</si>
  <si>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</si>
  <si>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</si>
  <si>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</si>
  <si>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</si>
  <si>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</si>
  <si>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</si>
  <si>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</si>
  <si>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</si>
  <si>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</si>
  <si>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</si>
  <si>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</si>
  <si>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</si>
  <si>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</si>
  <si>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</si>
  <si>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</si>
  <si>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</si>
  <si>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</si>
  <si>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</si>
  <si>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</si>
  <si>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</si>
  <si>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</si>
  <si>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</si>
  <si>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</si>
  <si>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</si>
  <si>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</si>
  <si>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</si>
  <si>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</si>
  <si>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</si>
  <si>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</si>
  <si>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</si>
  <si>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</si>
  <si>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</si>
  <si>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</si>
  <si>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</si>
  <si>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</si>
  <si>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</si>
  <si>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</si>
  <si>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</si>
  <si>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</si>
  <si>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</si>
  <si>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</si>
  <si>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</si>
  <si>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</si>
  <si>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</si>
  <si>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</si>
  <si>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</si>
  <si>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</si>
  <si>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</si>
  <si>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</si>
  <si>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</si>
  <si>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</si>
  <si>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</si>
  <si>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</si>
  <si>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</si>
  <si>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</si>
  <si>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</si>
  <si>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</si>
  <si>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</si>
  <si>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</si>
  <si>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</si>
  <si>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</si>
  <si>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</si>
  <si>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</si>
  <si>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</si>
  <si>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</si>
  <si>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</si>
  <si>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</si>
  <si>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</si>
  <si>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</si>
  <si>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</si>
  <si>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</si>
  <si>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</si>
  <si>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</si>
  <si>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</si>
  <si>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</si>
  <si>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</si>
  <si>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</si>
  <si>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</si>
  <si>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</si>
  <si>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</si>
  <si>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</si>
  <si>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</si>
  <si>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</si>
  <si>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</si>
  <si>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</si>
  <si>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</si>
  <si>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</si>
  <si>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</si>
  <si>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</si>
  <si>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</si>
  <si>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</si>
  <si>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</si>
  <si>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</si>
  <si>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</si>
  <si>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</si>
  <si>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</si>
  <si>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</si>
  <si>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</si>
  <si>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</si>
  <si>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</si>
  <si>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</si>
  <si>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</si>
  <si>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</si>
  <si>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</si>
  <si>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</si>
  <si>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</si>
  <si>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</si>
  <si>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</si>
  <si>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</si>
  <si>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</si>
  <si>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</si>
  <si>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</si>
  <si>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</si>
  <si>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</si>
  <si>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</si>
  <si>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</si>
  <si>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</si>
  <si>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</si>
  <si>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</si>
  <si>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</si>
  <si>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</si>
  <si>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</si>
  <si>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</si>
  <si>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</si>
  <si>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</si>
  <si>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</si>
  <si>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</si>
  <si>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</si>
  <si>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</si>
  <si>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</si>
  <si>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</si>
  <si>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</si>
  <si>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</si>
  <si>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</si>
  <si>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</si>
  <si>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</si>
  <si>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</si>
  <si>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</si>
  <si>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</si>
  <si>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</si>
  <si>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</si>
  <si>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</si>
  <si>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</si>
  <si>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</si>
  <si>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</si>
  <si>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</si>
  <si>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</si>
  <si>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</si>
  <si>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</si>
  <si>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</si>
  <si>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</si>
  <si>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</si>
  <si>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</si>
  <si>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</si>
  <si>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</si>
  <si>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</si>
  <si>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</si>
  <si>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</si>
  <si>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</si>
  <si>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</si>
  <si>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</si>
  <si>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</si>
  <si>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</si>
  <si>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</si>
  <si>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</si>
  <si>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</si>
  <si>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</si>
  <si>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</si>
  <si>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</si>
  <si>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</si>
  <si>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</si>
  <si>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</si>
  <si>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</si>
  <si>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</si>
  <si>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</si>
  <si>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</si>
  <si>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</si>
  <si>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</si>
  <si>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</si>
  <si>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</si>
  <si>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</si>
  <si>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</si>
  <si>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</si>
  <si>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</si>
  <si>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</si>
  <si>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</si>
  <si>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</si>
  <si>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</si>
  <si>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</si>
  <si>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</si>
  <si>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</si>
  <si>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</si>
  <si>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</si>
  <si>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</si>
  <si>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</si>
  <si>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</si>
  <si>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</si>
  <si>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</si>
  <si>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</si>
  <si>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</si>
  <si>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</si>
  <si>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</si>
  <si>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</si>
  <si>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</si>
  <si>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</si>
  <si>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</si>
  <si>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</si>
  <si>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</si>
  <si>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</si>
  <si>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</si>
  <si>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</si>
  <si>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</si>
  <si>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</si>
  <si>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</si>
  <si>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</si>
  <si>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</si>
  <si>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</si>
  <si>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</si>
  <si>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</si>
  <si>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</si>
  <si>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</si>
  <si>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</si>
  <si>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</si>
  <si>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</si>
  <si>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</si>
  <si>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</si>
  <si>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</si>
  <si>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</si>
  <si>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</si>
  <si>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</si>
  <si>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</si>
  <si>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</si>
  <si>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</si>
  <si>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</si>
  <si>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</si>
  <si>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</si>
  <si>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</si>
  <si>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</si>
  <si>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</si>
  <si>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</si>
  <si>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</si>
  <si>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</si>
  <si>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</si>
  <si>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</si>
  <si>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</si>
  <si>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</si>
  <si>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</si>
  <si>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</si>
  <si>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</si>
  <si>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</si>
  <si>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</si>
  <si>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</si>
  <si>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</si>
  <si>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</si>
  <si>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</si>
  <si>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</si>
  <si>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</si>
  <si>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</si>
  <si>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</si>
  <si>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</si>
  <si>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</si>
  <si>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</si>
  <si>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</si>
  <si>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</si>
  <si>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</si>
  <si>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</si>
  <si>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</si>
  <si>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</si>
  <si>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</si>
  <si>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</si>
  <si>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</si>
  <si>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</si>
  <si>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</si>
  <si>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</si>
  <si>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</si>
  <si>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</si>
  <si>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</si>
  <si>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</si>
  <si>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</si>
  <si>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</si>
  <si>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</si>
  <si>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</si>
  <si>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</si>
  <si>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</si>
  <si>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</si>
  <si>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</si>
  <si>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</si>
  <si>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</si>
  <si>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</si>
  <si>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</si>
  <si>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</si>
  <si>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</si>
  <si>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</si>
  <si>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</si>
  <si>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</si>
  <si>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</si>
  <si>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</si>
  <si>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</si>
  <si>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</si>
  <si>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</si>
  <si>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</si>
  <si>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</si>
  <si>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</si>
  <si>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</si>
  <si>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</si>
  <si>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</si>
  <si>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</si>
  <si>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</si>
  <si>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</si>
  <si>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</si>
  <si>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</si>
  <si>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</si>
  <si>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</si>
  <si>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</si>
  <si>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</si>
  <si>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</si>
  <si>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</si>
  <si>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</si>
  <si>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</si>
  <si>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</si>
  <si>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</si>
  <si>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</si>
  <si>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</si>
  <si>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</si>
  <si>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</si>
  <si>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</si>
  <si>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</si>
  <si>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</si>
  <si>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</si>
  <si>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</si>
  <si>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</si>
  <si>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</si>
  <si>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</si>
  <si>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</si>
  <si>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</si>
  <si>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</si>
  <si>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</si>
  <si>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</si>
  <si>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</si>
  <si>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</si>
  <si>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</si>
  <si>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</si>
  <si>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</si>
  <si>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</si>
  <si>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</si>
  <si>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</si>
  <si>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</si>
  <si>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</si>
  <si>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</si>
  <si>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</si>
  <si>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</si>
  <si>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</si>
  <si>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</si>
  <si>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</si>
  <si>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</si>
  <si>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</si>
  <si>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</si>
  <si>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</si>
  <si>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</si>
  <si>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</si>
  <si>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</si>
  <si>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</si>
  <si>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</si>
  <si>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</si>
  <si>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</si>
  <si>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</si>
  <si>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</si>
  <si>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</si>
  <si>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</si>
  <si>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</si>
  <si>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</si>
  <si>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</si>
  <si>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</si>
  <si>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</si>
  <si>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</si>
  <si>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</si>
  <si>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</si>
  <si>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</si>
  <si>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</si>
  <si>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</si>
  <si>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</si>
  <si>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</si>
  <si>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</si>
  <si>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</si>
  <si>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</si>
  <si>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</si>
  <si>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</si>
  <si>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</si>
  <si>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</si>
  <si>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</si>
  <si>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</si>
  <si>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</si>
  <si>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</si>
  <si>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</si>
  <si>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</si>
  <si>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</si>
  <si>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</si>
  <si>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</si>
  <si>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</si>
  <si>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</si>
  <si>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</si>
  <si>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</si>
  <si>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</si>
  <si>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</si>
  <si>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</si>
  <si>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</si>
  <si>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</si>
  <si>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</si>
  <si>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</si>
  <si>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</si>
  <si>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</si>
  <si>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</si>
  <si>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</si>
  <si>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</si>
  <si>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</si>
  <si>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</si>
  <si>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</si>
  <si>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</si>
  <si>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</si>
  <si>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</si>
  <si>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</si>
  <si>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</si>
  <si>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</si>
  <si>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</si>
  <si>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</si>
  <si>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</si>
  <si>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</si>
  <si>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</si>
  <si>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</si>
  <si>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</si>
  <si>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</si>
  <si>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</si>
  <si>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</si>
  <si>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</si>
  <si>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</si>
  <si>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</si>
  <si>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</si>
  <si>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</si>
  <si>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</si>
  <si>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</si>
  <si>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</si>
  <si>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</si>
  <si>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</si>
  <si>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</si>
  <si>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</si>
  <si>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</si>
  <si>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</si>
  <si>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</si>
  <si>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</si>
  <si>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</si>
  <si>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</si>
  <si>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</si>
  <si>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</si>
  <si>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</si>
  <si>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</si>
  <si>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</si>
  <si>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</si>
  <si>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</si>
  <si>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</si>
  <si>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</si>
  <si>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</si>
  <si>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</si>
  <si>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</si>
  <si>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</si>
  <si>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</si>
  <si>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</si>
  <si>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</si>
  <si>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</si>
  <si>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</si>
  <si>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</si>
  <si>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</si>
  <si>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</si>
  <si>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</si>
  <si>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</si>
  <si>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</si>
  <si>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</si>
  <si>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</si>
  <si>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</si>
  <si>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</si>
  <si>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</si>
  <si>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</si>
  <si>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</si>
  <si>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</si>
  <si>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</si>
  <si>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</si>
  <si>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</si>
  <si>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</si>
  <si>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</si>
  <si>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</si>
  <si>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</si>
  <si>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</si>
  <si>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</si>
  <si>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</si>
  <si>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</si>
  <si>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</si>
  <si>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</si>
  <si>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</si>
  <si>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</si>
  <si>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</si>
  <si>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</si>
  <si>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</si>
  <si>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</si>
  <si>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</si>
  <si>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</si>
  <si>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</si>
  <si>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</si>
  <si>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</si>
  <si>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</si>
  <si>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</si>
  <si>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</si>
  <si>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</si>
  <si>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</si>
  <si>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</si>
  <si>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</si>
  <si>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</si>
  <si>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</si>
  <si>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</si>
  <si>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</si>
  <si>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</si>
  <si>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</si>
  <si>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</si>
  <si>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</si>
  <si>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</si>
  <si>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</si>
  <si>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</si>
  <si>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</si>
  <si>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</si>
  <si>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</si>
  <si>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</si>
  <si>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</si>
  <si>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</si>
  <si>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</si>
  <si>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</si>
  <si>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</si>
  <si>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</si>
  <si>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</si>
  <si>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</si>
  <si>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</si>
  <si>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</si>
  <si>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</si>
  <si>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</si>
  <si>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</si>
  <si>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</si>
  <si>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</si>
  <si>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</si>
  <si>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</si>
  <si>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</si>
  <si>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</si>
  <si>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</si>
  <si>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</si>
  <si>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</si>
  <si>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</si>
  <si>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</si>
  <si>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</si>
  <si>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</si>
  <si>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</si>
  <si>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</si>
  <si>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</si>
  <si>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</si>
  <si>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</si>
  <si>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</si>
  <si>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</si>
  <si>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</si>
  <si>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</si>
  <si>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</si>
  <si>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</si>
  <si>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</si>
  <si>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</si>
  <si>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</si>
  <si>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</si>
  <si>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</si>
  <si>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</si>
  <si>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</si>
  <si>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</si>
  <si>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</si>
  <si>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</si>
  <si>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</si>
  <si>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</si>
  <si>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</si>
  <si>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</si>
  <si>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</si>
  <si>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</si>
  <si>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</si>
  <si>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</si>
  <si>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</si>
  <si>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</si>
  <si>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</si>
  <si>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</si>
  <si>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</si>
  <si>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</si>
  <si>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</si>
  <si>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</si>
  <si>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</si>
  <si>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</si>
  <si>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</si>
  <si>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</si>
  <si>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</si>
  <si>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</si>
  <si>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</si>
  <si>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</si>
  <si>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</si>
  <si>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</si>
  <si>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</si>
  <si>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</si>
  <si>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</si>
  <si>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</si>
  <si>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</si>
  <si>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</si>
  <si>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</si>
  <si>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</si>
  <si>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</si>
  <si>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</si>
  <si>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</si>
  <si>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</si>
  <si>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</si>
  <si>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</si>
  <si>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</si>
  <si>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</si>
  <si>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</si>
  <si>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</si>
  <si>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</si>
  <si>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</si>
  <si>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</si>
  <si>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</si>
  <si>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</si>
  <si>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</si>
  <si>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</si>
  <si>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</si>
  <si>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</si>
  <si>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</si>
  <si>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</si>
  <si>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</si>
  <si>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</si>
  <si>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</si>
  <si>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</si>
  <si>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</si>
  <si>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</si>
  <si>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</si>
  <si>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</si>
  <si>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</si>
  <si>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</si>
  <si>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</si>
  <si>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</si>
  <si>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</si>
  <si>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</si>
  <si>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</si>
  <si>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</si>
  <si>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</si>
  <si>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</si>
  <si>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</si>
  <si>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</si>
  <si>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</si>
  <si>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</si>
  <si>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</si>
  <si>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</si>
  <si>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</si>
  <si>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</si>
  <si>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</si>
  <si>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</si>
  <si>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</si>
  <si>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</si>
  <si>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</si>
  <si>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</si>
  <si>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</si>
  <si>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</si>
  <si>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</si>
  <si>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</si>
  <si>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</si>
  <si>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</si>
  <si>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</si>
  <si>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</si>
  <si>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</si>
  <si>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</si>
  <si>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</si>
  <si>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</si>
  <si>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</si>
  <si>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</si>
  <si>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</si>
  <si>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</si>
  <si>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</si>
  <si>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</si>
  <si>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</si>
  <si>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</si>
  <si>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</si>
  <si>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</si>
  <si>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</si>
  <si>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</si>
  <si>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</si>
  <si>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</si>
  <si>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</si>
  <si>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</si>
  <si>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</si>
  <si>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</si>
  <si>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</si>
  <si>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</si>
  <si>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</si>
  <si>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</si>
  <si>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</si>
  <si>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</si>
  <si>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</si>
  <si>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</si>
  <si>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</si>
  <si>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</si>
  <si>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</si>
  <si>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</si>
  <si>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</si>
  <si>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</si>
  <si>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</si>
  <si>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</si>
  <si>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</si>
  <si>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</si>
  <si>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</si>
  <si>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</si>
  <si>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</si>
  <si>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</si>
  <si>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</si>
  <si>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</si>
  <si>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</si>
  <si>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</si>
  <si>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</si>
  <si>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</si>
  <si>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</si>
  <si>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</si>
  <si>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</si>
  <si>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</si>
  <si>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</si>
  <si>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</si>
  <si>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</si>
  <si>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</si>
  <si>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</si>
  <si>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</si>
  <si>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</si>
  <si>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</si>
  <si>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</si>
  <si>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</si>
  <si>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</si>
  <si>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</si>
  <si>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</si>
  <si>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</si>
  <si>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</si>
  <si>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</si>
  <si>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</si>
  <si>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</si>
  <si>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</si>
  <si>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</si>
  <si>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</si>
  <si>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</si>
  <si>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</si>
  <si>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</si>
  <si>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</si>
  <si>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</si>
  <si>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</si>
  <si>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</si>
  <si>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</si>
  <si>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</si>
  <si>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</si>
  <si>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</si>
  <si>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</si>
  <si>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</si>
  <si>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</si>
  <si>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</si>
  <si>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</si>
  <si>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</si>
  <si>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</si>
  <si>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</si>
  <si>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</si>
  <si>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</si>
  <si>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</si>
  <si>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</si>
  <si>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</si>
  <si>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</si>
  <si>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</si>
  <si>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</si>
  <si>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</si>
  <si>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</si>
  <si>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</si>
  <si>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</si>
  <si>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</si>
  <si>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</si>
  <si>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</si>
  <si>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</si>
  <si>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</si>
  <si>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</si>
  <si>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</si>
  <si>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</si>
  <si>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</si>
  <si>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</si>
  <si>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</si>
  <si>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</si>
  <si>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</si>
  <si>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</si>
  <si>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</si>
  <si>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</si>
  <si>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</si>
  <si>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</si>
  <si>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</si>
  <si>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</si>
  <si>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</si>
  <si>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</si>
  <si>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</si>
  <si>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</si>
  <si>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</si>
  <si>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</si>
  <si>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</si>
  <si>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</si>
  <si>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</si>
  <si>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</si>
  <si>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</si>
  <si>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</si>
  <si>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</si>
  <si>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</si>
  <si>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</si>
  <si>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</si>
  <si>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</si>
  <si>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</si>
  <si>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</si>
  <si>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</si>
  <si>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</si>
  <si>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</si>
  <si>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</si>
  <si>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</si>
  <si>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</si>
  <si>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</si>
  <si>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</si>
  <si>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</si>
  <si>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</si>
  <si>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</si>
  <si>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</si>
  <si>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</si>
  <si>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</si>
  <si>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</si>
  <si>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</si>
  <si>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</si>
  <si>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</si>
  <si>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</si>
  <si>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</si>
  <si>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</si>
  <si>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</si>
  <si>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</si>
  <si>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</si>
  <si>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</si>
  <si>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</si>
  <si>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</si>
  <si>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</si>
  <si>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</si>
  <si>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</si>
  <si>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</si>
  <si>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</si>
  <si>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</si>
  <si>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</si>
  <si>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</si>
  <si>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</si>
  <si>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</si>
  <si>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</si>
  <si>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</si>
  <si>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</si>
  <si>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</si>
  <si>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</si>
  <si>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</si>
  <si>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</si>
  <si>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</si>
  <si>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</si>
  <si>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</si>
  <si>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</si>
  <si>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</si>
  <si>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</si>
  <si>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</si>
  <si>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</si>
  <si>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</si>
  <si>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</si>
  <si>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</si>
  <si>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</si>
  <si>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</si>
  <si>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</si>
  <si>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</si>
  <si>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</si>
  <si>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</si>
  <si>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</si>
  <si>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</si>
  <si>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</si>
  <si>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</si>
  <si>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</si>
  <si>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</si>
  <si>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</si>
  <si>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</si>
  <si>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</si>
  <si>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</si>
  <si>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</si>
  <si>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</si>
  <si>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</si>
  <si>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</si>
  <si>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</si>
  <si>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</si>
  <si>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</si>
  <si>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</si>
  <si>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</si>
  <si>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</si>
  <si>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</si>
  <si>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</si>
  <si>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</si>
  <si>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</si>
  <si>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</si>
  <si>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</si>
  <si>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</si>
  <si>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</si>
  <si>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</si>
  <si>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</si>
  <si>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</si>
  <si>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</si>
  <si>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</si>
  <si>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</si>
  <si>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</si>
  <si>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</si>
  <si>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</si>
  <si>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</si>
  <si>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</si>
  <si>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</si>
  <si>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</si>
  <si>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</si>
  <si>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</si>
  <si>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</si>
  <si>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</si>
  <si>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</si>
  <si>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</si>
  <si>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</si>
  <si>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</si>
  <si>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</si>
  <si>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</si>
  <si>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</si>
  <si>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</si>
  <si>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</si>
  <si>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</si>
  <si>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</si>
  <si>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</si>
  <si>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</si>
  <si>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</si>
  <si>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</si>
  <si>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</si>
  <si>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</si>
  <si>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</si>
  <si>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</si>
  <si>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</si>
  <si>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</si>
  <si>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</si>
  <si>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</si>
  <si>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</si>
  <si>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</si>
  <si>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</si>
  <si>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</si>
  <si>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</si>
  <si>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</si>
  <si>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</si>
  <si>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</si>
  <si>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</si>
  <si>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</si>
  <si>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</si>
  <si>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</si>
  <si>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</si>
  <si>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</si>
  <si>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</si>
  <si>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</si>
  <si>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</si>
  <si>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</si>
  <si>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</si>
  <si>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</si>
  <si>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</si>
  <si>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</si>
  <si>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</si>
  <si>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</si>
  <si>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</si>
  <si>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</si>
  <si>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</si>
  <si>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</si>
  <si>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</si>
  <si>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</si>
  <si>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</si>
  <si>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</si>
  <si>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</si>
  <si>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</si>
  <si>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</si>
  <si>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</si>
  <si>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</si>
  <si>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</si>
  <si>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</si>
  <si>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</si>
  <si>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</si>
  <si>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</si>
  <si>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</si>
  <si>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</si>
  <si>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</si>
  <si>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</si>
  <si>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</si>
  <si>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</si>
  <si>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</si>
  <si>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</si>
  <si>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</si>
  <si>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</si>
  <si>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</si>
  <si>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</si>
  <si>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</si>
  <si>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</si>
  <si>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</si>
  <si>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</si>
  <si>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</si>
  <si>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</si>
  <si>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</si>
  <si>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</si>
  <si>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</si>
  <si>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</si>
  <si>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</si>
  <si>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</si>
  <si>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</si>
  <si>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</si>
  <si>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</si>
  <si>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</si>
  <si>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</si>
  <si>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</si>
  <si>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</si>
  <si>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</si>
  <si>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</si>
  <si>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</si>
  <si>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</si>
  <si>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</si>
  <si>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</si>
  <si>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</si>
  <si>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</si>
  <si>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</si>
  <si>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</si>
  <si>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</si>
  <si>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</si>
  <si>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</si>
  <si>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</si>
  <si>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</si>
  <si>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</si>
  <si>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</si>
  <si>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</si>
  <si>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</si>
  <si>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</si>
  <si>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</si>
  <si>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</si>
  <si>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</si>
  <si>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</si>
  <si>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</si>
  <si>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</si>
  <si>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</si>
  <si>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</si>
  <si>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</si>
  <si>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</si>
  <si>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</si>
  <si>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</si>
  <si>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</si>
  <si>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</si>
  <si>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</si>
  <si>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</si>
  <si>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</si>
  <si>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</si>
  <si>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</si>
  <si>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</si>
  <si>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</si>
  <si>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</si>
  <si>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</si>
  <si>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</si>
  <si>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</si>
  <si>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</si>
  <si>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</si>
  <si>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</si>
  <si>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</si>
  <si>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</si>
  <si>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</si>
  <si>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</si>
  <si>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</si>
  <si>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</si>
  <si>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</si>
  <si>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</si>
  <si>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</si>
  <si>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</si>
  <si>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</si>
  <si>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</si>
  <si>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</si>
  <si>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</si>
  <si>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</si>
  <si>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</si>
  <si>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</si>
  <si>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</si>
  <si>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</si>
  <si>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</si>
  <si>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</si>
  <si>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</si>
  <si>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</si>
  <si>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</si>
  <si>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</si>
  <si>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</si>
  <si>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</si>
  <si>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</si>
  <si>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</si>
  <si>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</si>
  <si>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</si>
  <si>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</si>
  <si>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</si>
  <si>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</si>
  <si>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</si>
  <si>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</si>
  <si>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</si>
  <si>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</si>
  <si>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</si>
  <si>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</si>
  <si>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</si>
  <si>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</si>
  <si>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</si>
  <si>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</si>
  <si>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</si>
  <si>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</si>
  <si>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</si>
  <si>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</si>
  <si>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</si>
  <si>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</si>
  <si>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</si>
  <si>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</si>
  <si>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</si>
  <si>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</si>
  <si>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</si>
  <si>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</si>
  <si>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</si>
  <si>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</si>
  <si>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</si>
  <si>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</si>
  <si>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</si>
  <si>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</si>
  <si>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</si>
  <si>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</si>
  <si>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</si>
  <si>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</si>
  <si>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</si>
  <si>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</si>
  <si>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</si>
  <si>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</si>
  <si>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</si>
  <si>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</si>
  <si>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</si>
  <si>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</si>
  <si>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</si>
  <si>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</si>
  <si>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</si>
  <si>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</si>
  <si>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</si>
  <si>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</si>
  <si>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</si>
  <si>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</si>
  <si>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</si>
  <si>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</si>
  <si>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</si>
  <si>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</si>
  <si>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</si>
  <si>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</si>
  <si>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</si>
  <si>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</si>
  <si>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</si>
  <si>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</si>
  <si>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</si>
  <si>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</si>
  <si>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</si>
  <si>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</si>
  <si>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</si>
  <si>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</si>
  <si>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</si>
  <si>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</si>
  <si>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</si>
  <si>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</si>
  <si>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</si>
  <si>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</si>
  <si>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</si>
  <si>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</si>
  <si>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</si>
  <si>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</si>
  <si>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</si>
  <si>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</si>
  <si>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</si>
  <si>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</si>
  <si>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</si>
  <si>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</si>
  <si>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</si>
  <si>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</si>
  <si>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</si>
  <si>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</si>
  <si>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</si>
  <si>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</si>
  <si>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</si>
  <si>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</si>
  <si>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</si>
  <si>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</si>
  <si>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</si>
  <si>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</si>
  <si>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</si>
  <si>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</si>
  <si>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</si>
  <si>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</si>
  <si>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</si>
  <si>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</si>
  <si>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</si>
  <si>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</si>
  <si>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</si>
  <si>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</si>
  <si>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</si>
  <si>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</si>
  <si>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</si>
  <si>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</si>
  <si>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</si>
  <si>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</si>
  <si>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</si>
  <si>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</si>
  <si>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</si>
  <si>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</si>
  <si>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</si>
  <si>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</si>
  <si>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</si>
  <si>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</si>
  <si>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</si>
  <si>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</si>
  <si>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</si>
  <si>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</si>
  <si>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</si>
  <si>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</si>
  <si>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</si>
  <si>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</si>
  <si>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</si>
  <si>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</si>
  <si>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</si>
  <si>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</si>
  <si>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</si>
  <si>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</si>
  <si>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</si>
  <si>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</si>
  <si>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</si>
  <si>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</si>
  <si>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</si>
  <si>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</si>
  <si>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</si>
  <si>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</si>
  <si>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</si>
  <si>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</si>
  <si>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</si>
  <si>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</si>
  <si>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</si>
  <si>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</si>
  <si>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</si>
  <si>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</si>
  <si>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</si>
  <si>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</si>
  <si>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</si>
  <si>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</si>
  <si>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</si>
  <si>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</si>
  <si>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</si>
  <si>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</si>
  <si>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</si>
  <si>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</si>
  <si>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</si>
  <si>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</si>
  <si>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</si>
  <si>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</si>
  <si>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</si>
  <si>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</si>
  <si>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</si>
  <si>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</si>
  <si>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</si>
  <si>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</si>
  <si>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</si>
  <si>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</si>
  <si>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</si>
  <si>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</si>
  <si>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</si>
  <si>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</si>
  <si>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</si>
  <si>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</si>
  <si>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</si>
  <si>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</si>
  <si>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</si>
  <si>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</si>
  <si>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</si>
  <si>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</si>
  <si>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</si>
  <si>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</si>
  <si>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</si>
  <si>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</si>
  <si>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</si>
  <si>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</si>
  <si>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</si>
  <si>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</si>
  <si>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</si>
  <si>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</si>
  <si>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</si>
  <si>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</si>
  <si>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</si>
  <si>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</si>
  <si>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</si>
  <si>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</si>
  <si>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</si>
  <si>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</si>
  <si>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</si>
  <si>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</si>
  <si>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</si>
  <si>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</si>
  <si>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</si>
  <si>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</si>
  <si>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</si>
  <si>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</si>
  <si>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</si>
  <si>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</si>
  <si>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</si>
  <si>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</si>
  <si>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</si>
  <si>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</si>
  <si>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</si>
  <si>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</si>
  <si>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</si>
  <si>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</si>
  <si>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</si>
  <si>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</si>
  <si>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</si>
  <si>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</si>
  <si>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</si>
  <si>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</si>
  <si>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</si>
  <si>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</si>
  <si>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</si>
  <si>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</si>
  <si>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</si>
  <si>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</si>
  <si>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</si>
  <si>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</si>
  <si>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</si>
  <si>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</si>
  <si>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</si>
  <si>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</si>
  <si>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</si>
  <si>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</si>
  <si>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</si>
  <si>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</si>
  <si>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</si>
  <si>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</si>
  <si>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</si>
  <si>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</si>
  <si>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</si>
  <si>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</si>
  <si>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</si>
  <si>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</si>
  <si>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</si>
  <si>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</si>
  <si>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</si>
  <si>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</si>
  <si>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</si>
  <si>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</si>
  <si>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</si>
  <si>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</si>
  <si>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</si>
  <si>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</si>
  <si>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</si>
  <si>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</si>
  <si>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</si>
  <si>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</si>
  <si>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</si>
  <si>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</si>
  <si>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</si>
  <si>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</si>
  <si>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</si>
  <si>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</si>
  <si>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</si>
  <si>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</si>
  <si>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</si>
  <si>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</si>
  <si>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</si>
  <si>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</si>
  <si>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</si>
  <si>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</si>
  <si>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</si>
  <si>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</si>
  <si>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</si>
  <si>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</si>
  <si>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</si>
  <si>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</si>
  <si>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</si>
  <si>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</si>
  <si>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</si>
  <si>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</si>
  <si>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</si>
  <si>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</si>
  <si>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</si>
  <si>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</si>
  <si>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</si>
  <si>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</si>
  <si>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</si>
  <si>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</si>
  <si>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</si>
  <si>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</si>
  <si>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</si>
  <si>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</si>
  <si>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</si>
  <si>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</si>
  <si>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</si>
  <si>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</si>
  <si>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</si>
  <si>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</si>
  <si>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</si>
  <si>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</si>
  <si>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</si>
  <si>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</si>
  <si>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</si>
  <si>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</si>
  <si>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</si>
  <si>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</si>
  <si>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</si>
  <si>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</si>
  <si>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</si>
  <si>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</si>
  <si>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</si>
  <si>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</si>
  <si>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</si>
  <si>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</si>
  <si>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</si>
  <si>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</si>
  <si>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</si>
  <si>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</si>
  <si>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</si>
  <si>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</si>
  <si>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</si>
  <si>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</si>
  <si>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</si>
  <si>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</si>
  <si>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</si>
  <si>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</si>
  <si>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</si>
  <si>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</si>
  <si>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</si>
  <si>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</si>
  <si>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</si>
  <si>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</si>
  <si>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</si>
  <si>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</si>
  <si>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</si>
  <si>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</si>
  <si>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</si>
  <si>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</si>
  <si>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</si>
  <si>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</si>
  <si>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</si>
  <si>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</si>
  <si>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</si>
  <si>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</si>
  <si>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</si>
  <si>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</si>
  <si>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</si>
  <si>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</si>
  <si>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</si>
  <si>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</si>
  <si>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</si>
  <si>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</si>
  <si>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</si>
  <si>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</si>
  <si>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</si>
  <si>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</si>
  <si>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</si>
  <si>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</si>
  <si>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</si>
  <si>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</si>
  <si>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</si>
  <si>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</si>
  <si>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</si>
  <si>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</si>
  <si>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</si>
  <si>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</si>
  <si>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</si>
  <si>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</si>
  <si>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</si>
  <si>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</si>
  <si>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</si>
  <si>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</si>
  <si>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</si>
  <si>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</si>
  <si>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</si>
  <si>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</si>
  <si>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</si>
  <si>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</si>
  <si>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</si>
  <si>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</si>
  <si>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</si>
  <si>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</si>
  <si>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</si>
  <si>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</si>
  <si>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</si>
  <si>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</si>
  <si>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</si>
  <si>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</si>
  <si>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</si>
  <si>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</si>
  <si>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</si>
  <si>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</si>
  <si>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</si>
  <si>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</si>
  <si>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</si>
  <si>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</si>
  <si>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</si>
  <si>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</si>
  <si>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</si>
  <si>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</si>
  <si>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</si>
  <si>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</si>
  <si>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</si>
  <si>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</si>
  <si>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</si>
  <si>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</si>
  <si>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</si>
  <si>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</si>
  <si>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</si>
  <si>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</si>
  <si>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</si>
  <si>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</si>
  <si>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</si>
  <si>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</si>
  <si>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</si>
  <si>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</si>
  <si>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</si>
  <si>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</si>
  <si>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</si>
  <si>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</si>
  <si>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</si>
  <si>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</si>
  <si>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</si>
  <si>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</si>
  <si>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</si>
  <si>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</si>
  <si>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</si>
  <si>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</si>
  <si>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</si>
  <si>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</si>
  <si>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</si>
  <si>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</si>
  <si>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</si>
  <si>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</si>
  <si>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</si>
  <si>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</si>
  <si>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</si>
  <si>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</si>
  <si>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</si>
  <si>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</si>
  <si>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</si>
  <si>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</si>
  <si>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</si>
  <si>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</si>
  <si>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</si>
  <si>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</si>
  <si>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</si>
  <si>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</si>
  <si>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</si>
  <si>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</si>
  <si>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</si>
  <si>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</si>
  <si>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</si>
  <si>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</si>
  <si>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</si>
  <si>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</si>
  <si>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</si>
  <si>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</si>
  <si>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</si>
  <si>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</si>
  <si>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</si>
  <si>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</si>
  <si>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</si>
  <si>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</si>
  <si>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</si>
  <si>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</si>
  <si>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</si>
  <si>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</si>
  <si>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</si>
  <si>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</si>
  <si>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</si>
  <si>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</si>
  <si>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</si>
  <si>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</si>
  <si>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</si>
  <si>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</si>
  <si>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</si>
  <si>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</si>
  <si>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</si>
  <si>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</si>
  <si>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</si>
  <si>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</si>
  <si>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</si>
  <si>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</si>
  <si>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</si>
  <si>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</si>
  <si>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</si>
  <si>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</si>
  <si>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</si>
  <si>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</si>
  <si>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</si>
  <si>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</si>
  <si>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</si>
  <si>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</si>
  <si>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</si>
  <si>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</si>
  <si>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</si>
  <si>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</si>
  <si>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</si>
  <si>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</si>
  <si>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</si>
  <si>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</si>
  <si>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</si>
  <si>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</si>
  <si>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</si>
  <si>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</si>
  <si>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</si>
  <si>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</si>
  <si>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</si>
  <si>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</si>
  <si>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</si>
  <si>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</si>
  <si>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</si>
  <si>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</si>
  <si>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</si>
  <si>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</si>
  <si>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</si>
  <si>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</si>
  <si>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</si>
  <si>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</si>
  <si>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</si>
  <si>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</si>
  <si>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</si>
  <si>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</si>
  <si>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</si>
  <si>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</si>
  <si>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</si>
  <si>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</si>
  <si>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</si>
  <si>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</si>
  <si>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</si>
  <si>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</si>
  <si>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</si>
  <si>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</si>
  <si>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</si>
  <si>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</si>
  <si>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</si>
  <si>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</si>
  <si>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</si>
  <si>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</si>
  <si>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</si>
  <si>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</si>
  <si>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</si>
  <si>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</si>
  <si>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</si>
  <si>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</si>
  <si>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</si>
  <si>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</si>
  <si>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</si>
  <si>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</si>
  <si>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</si>
  <si>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</si>
  <si>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</si>
  <si>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</si>
  <si>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</si>
  <si>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</si>
  <si>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</si>
  <si>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</si>
  <si>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</si>
  <si>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</si>
  <si>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</si>
  <si>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</si>
  <si>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</si>
  <si>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</si>
  <si>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</si>
  <si>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</si>
  <si>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</si>
  <si>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</si>
  <si>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</si>
  <si>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</si>
  <si>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</si>
  <si>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</si>
  <si>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</si>
  <si>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</si>
  <si>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</si>
  <si>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</si>
  <si>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</si>
  <si>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</si>
  <si>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</si>
  <si>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</si>
  <si>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</si>
  <si>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</si>
  <si>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</si>
  <si>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</si>
  <si>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</si>
  <si>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</si>
  <si>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</si>
  <si>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</si>
  <si>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</si>
  <si>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</si>
  <si>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</si>
  <si>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</si>
  <si>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</si>
  <si>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</si>
  <si>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</si>
  <si>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</si>
  <si>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</si>
  <si>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</si>
  <si>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</si>
  <si>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</si>
  <si>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</si>
  <si>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</si>
  <si>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</si>
  <si>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</si>
  <si>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</si>
  <si>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</si>
  <si>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</si>
  <si>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</si>
  <si>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</si>
  <si>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</si>
  <si>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</si>
  <si>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</si>
  <si>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</si>
  <si>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</si>
  <si>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</si>
  <si>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</si>
  <si>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</si>
  <si>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</si>
  <si>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</si>
  <si>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</si>
  <si>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</si>
  <si>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</si>
  <si>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</si>
  <si>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</si>
  <si>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</si>
  <si>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</si>
  <si>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</si>
  <si>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</si>
  <si>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</si>
  <si>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</si>
  <si>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</si>
  <si>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</si>
  <si>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</si>
  <si>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</si>
  <si>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</si>
  <si>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</si>
  <si>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</si>
  <si>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</si>
  <si>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</si>
  <si>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</si>
  <si>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</si>
  <si>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</si>
  <si>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</si>
  <si>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</si>
  <si>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</si>
  <si>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</si>
  <si>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</si>
  <si>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</si>
  <si>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</si>
  <si>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</si>
  <si>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</si>
  <si>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</si>
  <si>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</si>
  <si>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</si>
  <si>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</si>
  <si>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</si>
  <si>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</si>
  <si>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</si>
  <si>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</si>
  <si>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</si>
  <si>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</si>
  <si>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</si>
  <si>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</si>
  <si>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</si>
  <si>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</si>
  <si>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</si>
  <si>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</si>
  <si>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</si>
  <si>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</si>
  <si>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</si>
  <si>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</si>
  <si>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</si>
  <si>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</si>
  <si>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</si>
  <si>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</si>
  <si>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</si>
  <si>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</si>
  <si>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</si>
  <si>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</si>
  <si>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</si>
  <si>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</si>
  <si>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</si>
  <si>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</si>
  <si>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</si>
  <si>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</si>
  <si>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</si>
  <si>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</si>
  <si>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</si>
  <si>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</si>
  <si>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</si>
  <si>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</si>
  <si>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</si>
  <si>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</si>
  <si>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</si>
  <si>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</si>
  <si>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</si>
  <si>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</si>
  <si>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</si>
  <si>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</si>
  <si>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</si>
  <si>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</si>
  <si>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</si>
  <si>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</si>
  <si>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</si>
  <si>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</si>
  <si>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</si>
  <si>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</si>
  <si>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</si>
  <si>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</si>
  <si>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</si>
  <si>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</si>
  <si>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</si>
  <si>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</si>
  <si>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</si>
  <si>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</si>
  <si>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</si>
  <si>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</si>
  <si>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</si>
  <si>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</si>
  <si>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</si>
  <si>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</si>
  <si>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</si>
  <si>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</si>
  <si>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</si>
  <si>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</si>
  <si>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</si>
  <si>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</si>
  <si>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</si>
  <si>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</si>
  <si>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</si>
  <si>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</si>
  <si>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</si>
  <si>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</si>
  <si>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</si>
  <si>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</si>
  <si>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</si>
  <si>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</si>
  <si>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</si>
  <si>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</si>
  <si>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</si>
  <si>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</si>
  <si>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</si>
  <si>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</si>
  <si>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</si>
  <si>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</si>
  <si>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</si>
  <si>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</si>
  <si>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</si>
  <si>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</si>
  <si>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</si>
  <si>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</si>
  <si>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</si>
  <si>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</si>
  <si>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</si>
  <si>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</si>
  <si>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</si>
  <si>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</si>
  <si>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</si>
  <si>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</si>
  <si>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</si>
  <si>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</si>
  <si>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</si>
  <si>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</si>
  <si>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</si>
  <si>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</si>
  <si>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</si>
  <si>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</si>
  <si>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</si>
  <si>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</si>
  <si>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</si>
  <si>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</si>
  <si>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</si>
  <si>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</si>
  <si>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</si>
  <si>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</si>
  <si>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</si>
  <si>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</si>
  <si>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</si>
  <si>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</si>
  <si>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</si>
  <si>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</si>
  <si>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</si>
  <si>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</si>
  <si>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</si>
  <si>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</si>
  <si>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</si>
  <si>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</si>
  <si>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</si>
  <si>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</si>
  <si>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</si>
  <si>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</si>
  <si>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</si>
  <si>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</si>
  <si>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</si>
  <si>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</si>
  <si>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</si>
  <si>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</si>
  <si>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</si>
  <si>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</si>
  <si>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</si>
  <si>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</si>
  <si>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</si>
  <si>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</si>
  <si>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</si>
  <si>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</si>
  <si>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</si>
  <si>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</si>
  <si>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</si>
  <si>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</si>
  <si>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</si>
  <si>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</si>
  <si>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</si>
  <si>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</si>
  <si>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</si>
  <si>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</si>
  <si>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</si>
  <si>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</si>
  <si>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</si>
  <si>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</si>
  <si>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</si>
  <si>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</si>
  <si>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</si>
  <si>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</si>
  <si>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</si>
  <si>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</si>
  <si>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</si>
  <si>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</si>
  <si>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</si>
  <si>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</si>
  <si>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</si>
  <si>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</si>
  <si>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</si>
  <si>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</si>
  <si>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</si>
  <si>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</si>
  <si>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</si>
  <si>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</si>
  <si>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</si>
  <si>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</si>
  <si>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</si>
  <si>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</si>
  <si>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</si>
  <si>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</si>
  <si>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</si>
  <si>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</si>
  <si>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</si>
  <si>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</si>
  <si>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</si>
  <si>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</si>
  <si>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</si>
  <si>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</si>
  <si>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</si>
  <si>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</si>
  <si>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</si>
  <si>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</si>
  <si>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</si>
  <si>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</si>
  <si>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</si>
  <si>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</si>
  <si>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</si>
  <si>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</si>
  <si>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</si>
  <si>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</si>
  <si>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</si>
  <si>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</si>
  <si>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</si>
  <si>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</si>
  <si>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</si>
  <si>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</si>
  <si>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</si>
  <si>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</si>
  <si>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</si>
  <si>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</si>
  <si>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</si>
  <si>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</si>
  <si>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</si>
  <si>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</si>
  <si>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</si>
  <si>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</si>
  <si>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</si>
  <si>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</si>
  <si>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</si>
  <si>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</si>
  <si>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</si>
  <si>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</si>
  <si>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</si>
  <si>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</si>
  <si>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</si>
  <si>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</si>
  <si>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</si>
  <si>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</si>
  <si>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</si>
  <si>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</si>
  <si>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</si>
  <si>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</si>
  <si>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</si>
  <si>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</si>
  <si>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</si>
  <si>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</si>
  <si>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</si>
  <si>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</si>
  <si>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</si>
  <si>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</si>
  <si>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</si>
  <si>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</si>
  <si>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</si>
  <si>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</si>
  <si>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</si>
  <si>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</si>
  <si>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</si>
  <si>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</si>
  <si>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</si>
  <si>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</si>
  <si>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</si>
  <si>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</si>
  <si>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</si>
  <si>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</si>
  <si>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</si>
  <si>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</si>
  <si>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</si>
  <si>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</si>
  <si>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</si>
  <si>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</si>
  <si>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</si>
  <si>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</si>
  <si>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</si>
  <si>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</si>
  <si>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</si>
  <si>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</si>
  <si>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</si>
  <si>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</si>
  <si>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</si>
  <si>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</si>
  <si>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</si>
  <si>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</si>
  <si>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</si>
  <si>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</si>
  <si>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</si>
  <si>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</si>
  <si>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</si>
  <si>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</si>
  <si>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</si>
  <si>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</si>
  <si>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</si>
  <si>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</si>
  <si>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</si>
  <si>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</si>
  <si>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</si>
  <si>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</si>
  <si>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</si>
  <si>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</si>
  <si>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</si>
  <si>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</si>
  <si>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</si>
  <si>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</si>
  <si>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</si>
  <si>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</si>
  <si>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</si>
  <si>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</si>
  <si>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</si>
  <si>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</si>
  <si>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</si>
  <si>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</si>
  <si>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</si>
  <si>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</si>
  <si>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</si>
  <si>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</si>
  <si>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</si>
  <si>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</si>
  <si>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</si>
  <si>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</si>
  <si>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</si>
  <si>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</si>
  <si>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</si>
  <si>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</si>
  <si>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</si>
  <si>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</si>
  <si>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</si>
  <si>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</si>
  <si>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</si>
  <si>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</si>
  <si>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</si>
  <si>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</si>
  <si>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</si>
  <si>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</si>
  <si>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</si>
  <si>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</si>
  <si>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</si>
  <si>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</si>
  <si>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</si>
  <si>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</si>
  <si>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</si>
  <si>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</si>
  <si>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</si>
  <si>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</si>
  <si>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</si>
  <si>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</si>
  <si>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</si>
  <si>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</si>
  <si>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</si>
  <si>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</si>
  <si>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</si>
  <si>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</si>
  <si>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</si>
  <si>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</si>
  <si>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</si>
  <si>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</si>
  <si>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</si>
  <si>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</si>
  <si>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</si>
  <si>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</si>
  <si>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</si>
  <si>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</si>
  <si>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</si>
  <si>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</si>
  <si>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</si>
  <si>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</si>
  <si>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</si>
  <si>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</si>
  <si>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</si>
  <si>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</si>
  <si>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</si>
  <si>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</si>
  <si>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</si>
  <si>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</si>
  <si>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</si>
  <si>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</si>
  <si>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</si>
  <si>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</si>
  <si>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</si>
  <si>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</si>
  <si>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</si>
  <si>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</si>
  <si>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</si>
  <si>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</si>
  <si>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</si>
  <si>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</si>
  <si>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</si>
  <si>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</si>
  <si>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</si>
  <si>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</si>
  <si>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</si>
  <si>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</si>
  <si>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</si>
  <si>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</si>
  <si>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</si>
  <si>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</si>
  <si>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</si>
  <si>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</si>
  <si>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</si>
  <si>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</si>
  <si>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</si>
  <si>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</si>
  <si>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</si>
  <si>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</si>
  <si>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</si>
  <si>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</si>
  <si>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</si>
  <si>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</si>
  <si>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</si>
  <si>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</si>
  <si>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</si>
  <si>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</si>
  <si>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</si>
  <si>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</si>
  <si>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</si>
  <si>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</si>
  <si>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</si>
  <si>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</si>
  <si>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</si>
  <si>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</si>
  <si>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</si>
  <si>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</si>
  <si>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</si>
  <si>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</si>
  <si>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</si>
  <si>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</si>
  <si>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</si>
  <si>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</si>
  <si>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</si>
  <si>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</si>
  <si>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</si>
  <si>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</si>
  <si>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</si>
  <si>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</si>
  <si>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</si>
  <si>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</si>
  <si>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</si>
  <si>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</si>
  <si>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</si>
  <si>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</si>
  <si>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</si>
  <si>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</si>
  <si>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</si>
  <si>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</si>
  <si>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</si>
  <si>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</si>
  <si>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</si>
  <si>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</si>
  <si>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</si>
  <si>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</si>
  <si>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</si>
  <si>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</si>
  <si>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</si>
  <si>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</si>
  <si>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</si>
  <si>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</si>
  <si>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</si>
  <si>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</si>
  <si>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</si>
  <si>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</si>
  <si>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</si>
  <si>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</si>
  <si>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</si>
  <si>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</si>
  <si>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</si>
  <si>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</si>
  <si>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</si>
  <si>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</si>
  <si>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</si>
  <si>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</si>
  <si>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</si>
  <si>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</si>
  <si>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</si>
  <si>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</si>
  <si>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</si>
  <si>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</si>
  <si>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</si>
  <si>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</si>
  <si>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</si>
  <si>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</si>
  <si>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</si>
  <si>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</si>
  <si>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</si>
  <si>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</si>
  <si>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</si>
  <si>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</si>
  <si>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</si>
  <si>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</si>
  <si>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</si>
  <si>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</si>
  <si>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</si>
  <si>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</si>
  <si>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</si>
  <si>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</si>
  <si>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</si>
  <si>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</si>
  <si>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</si>
  <si>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</si>
  <si>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</si>
  <si>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</si>
  <si>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</si>
  <si>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</si>
  <si>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</si>
  <si>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</si>
  <si>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</si>
  <si>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</si>
  <si>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</si>
  <si>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</si>
  <si>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</si>
  <si>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</si>
  <si>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</si>
  <si>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</si>
  <si>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</si>
  <si>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</si>
  <si>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</si>
  <si>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</si>
  <si>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</si>
  <si>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</si>
  <si>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</si>
  <si>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</si>
  <si>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</si>
  <si>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</si>
  <si>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</si>
  <si>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</si>
  <si>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</si>
  <si>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</si>
  <si>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</si>
  <si>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</si>
  <si>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</si>
  <si>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</si>
  <si>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</si>
  <si>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</si>
  <si>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</si>
  <si>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</si>
  <si>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</si>
  <si>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</si>
  <si>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</si>
  <si>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</si>
  <si>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</si>
  <si>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</si>
  <si>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</si>
  <si>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</si>
  <si>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</si>
  <si>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</si>
  <si>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</si>
  <si>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</si>
  <si>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</si>
  <si>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</si>
  <si>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</si>
  <si>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</si>
  <si>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</si>
  <si>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</si>
  <si>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</si>
  <si>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</si>
  <si>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</si>
  <si>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</si>
  <si>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</si>
  <si>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</si>
  <si>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</si>
  <si>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</si>
  <si>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</si>
  <si>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</si>
  <si>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</si>
  <si>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</si>
  <si>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</si>
  <si>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</si>
  <si>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</si>
  <si>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</si>
  <si>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</si>
  <si>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</si>
  <si>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</si>
  <si>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</si>
  <si>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</si>
  <si>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</si>
  <si>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</si>
  <si>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</si>
  <si>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</si>
  <si>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</si>
  <si>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</si>
  <si>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</si>
  <si>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</si>
  <si>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</si>
  <si>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</si>
  <si>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</si>
  <si>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</si>
  <si>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</si>
  <si>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</si>
  <si>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</si>
  <si>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</si>
  <si>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</si>
  <si>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</si>
  <si>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</si>
  <si>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</si>
  <si>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</si>
  <si>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</si>
  <si>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</si>
  <si>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</si>
  <si>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</si>
  <si>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</si>
  <si>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</si>
  <si>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</si>
  <si>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</si>
  <si>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</si>
  <si>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</si>
  <si>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</si>
  <si>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</si>
  <si>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</si>
  <si>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</si>
  <si>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</si>
  <si>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</si>
  <si>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</si>
  <si>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</si>
  <si>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</si>
  <si>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</si>
  <si>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</si>
  <si>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</si>
  <si>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</si>
  <si>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</si>
  <si>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</si>
  <si>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</si>
  <si>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</si>
  <si>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</si>
  <si>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</si>
  <si>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</si>
  <si>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</si>
  <si>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</si>
  <si>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</si>
  <si>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</si>
  <si>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</si>
  <si>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</si>
  <si>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</si>
  <si>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</si>
  <si>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</si>
  <si>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</si>
  <si>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</si>
  <si>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</si>
  <si>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</si>
  <si>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</si>
  <si>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</si>
  <si>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</si>
  <si>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</si>
  <si>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</si>
  <si>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</si>
  <si>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</si>
  <si>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</si>
  <si>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</si>
  <si>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</si>
  <si>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</si>
  <si>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</si>
  <si>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</si>
  <si>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</si>
  <si>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</si>
  <si>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</si>
  <si>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</si>
  <si>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</si>
  <si>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</si>
  <si>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</si>
  <si>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</si>
  <si>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</si>
  <si>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</si>
  <si>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</si>
  <si>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</si>
  <si>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</si>
  <si>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</si>
  <si>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</si>
  <si>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</si>
  <si>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</si>
  <si>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</si>
  <si>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</si>
  <si>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</si>
  <si>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</si>
  <si>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</si>
  <si>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</si>
  <si>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</si>
  <si>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</si>
  <si>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</si>
  <si>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</si>
  <si>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</si>
  <si>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</si>
  <si>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</si>
  <si>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</si>
  <si>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</si>
  <si>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</si>
  <si>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</si>
  <si>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</si>
  <si>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</si>
  <si>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</si>
  <si>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</si>
  <si>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</si>
  <si>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</si>
  <si>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</si>
  <si>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</si>
  <si>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</si>
  <si>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</si>
  <si>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</si>
  <si>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</si>
  <si>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</si>
  <si>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</si>
  <si>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</si>
  <si>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</si>
  <si>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</si>
  <si>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</si>
  <si>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</si>
  <si>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</si>
  <si>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</si>
  <si>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</si>
  <si>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</si>
  <si>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</si>
  <si>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</si>
  <si>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</si>
  <si>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</si>
  <si>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</si>
  <si>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</si>
  <si>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</si>
  <si>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</si>
  <si>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</si>
  <si>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</si>
  <si>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</si>
  <si>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</si>
  <si>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</si>
  <si>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</si>
  <si>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</si>
  <si>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</si>
  <si>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</si>
  <si>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</si>
  <si>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</si>
  <si>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</si>
  <si>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</si>
  <si>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</si>
  <si>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</si>
  <si>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</si>
  <si>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</si>
  <si>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</si>
  <si>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</si>
  <si>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</si>
  <si>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</si>
  <si>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</si>
  <si>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</si>
  <si>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</si>
  <si>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</si>
  <si>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</si>
  <si>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</si>
  <si>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</si>
  <si>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</si>
  <si>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</si>
  <si>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</si>
  <si>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</si>
  <si>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</si>
  <si>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</si>
  <si>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</si>
  <si>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</si>
  <si>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</si>
  <si>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</si>
  <si>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</si>
  <si>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</si>
  <si>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</si>
  <si>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</si>
  <si>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</si>
  <si>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</si>
  <si>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</si>
  <si>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</si>
  <si>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</si>
  <si>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</si>
  <si>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</si>
  <si>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</si>
  <si>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</si>
  <si>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</si>
  <si>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</si>
  <si>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</si>
  <si>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</si>
  <si>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</si>
  <si>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</si>
  <si>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</si>
  <si>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</si>
  <si>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</si>
  <si>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</si>
  <si>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</si>
  <si>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</si>
  <si>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</si>
  <si>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</si>
  <si>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</si>
  <si>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</si>
  <si>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</si>
  <si>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</si>
  <si>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</si>
  <si>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</si>
  <si>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</si>
  <si>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</si>
  <si>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</si>
  <si>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</si>
  <si>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</si>
  <si>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</si>
  <si>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</si>
  <si>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</si>
  <si>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</si>
  <si>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</si>
  <si>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</si>
  <si>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</si>
  <si>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</si>
  <si>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</si>
  <si>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</si>
  <si>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</si>
  <si>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</si>
  <si>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</si>
  <si>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</si>
  <si>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</si>
  <si>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</si>
  <si>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</si>
  <si>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</si>
  <si>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</si>
  <si>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</si>
  <si>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</si>
  <si>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</si>
  <si>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</si>
  <si>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</si>
  <si>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</si>
  <si>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</si>
  <si>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</si>
  <si>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</si>
  <si>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</si>
  <si>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</si>
  <si>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</si>
  <si>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</si>
  <si>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</si>
  <si>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</si>
  <si>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</si>
  <si>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</si>
  <si>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</si>
  <si>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</si>
  <si>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</si>
  <si>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</si>
  <si>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</si>
  <si>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</si>
  <si>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</si>
  <si>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</si>
  <si>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</si>
  <si>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</si>
  <si>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</si>
  <si>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</si>
  <si>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</si>
  <si>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</si>
  <si>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</si>
  <si>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</si>
  <si>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</si>
  <si>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</si>
  <si>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</si>
  <si>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</si>
  <si>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</si>
  <si>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</si>
  <si>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</si>
  <si>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</si>
  <si>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</si>
  <si>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</si>
  <si>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</si>
  <si>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</si>
  <si>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</si>
  <si>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</si>
  <si>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</si>
  <si>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</si>
  <si>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</si>
  <si>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</si>
  <si>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</si>
  <si>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</si>
  <si>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</si>
  <si>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</si>
  <si>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</si>
  <si>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</si>
  <si>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</si>
  <si>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</si>
  <si>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</si>
  <si>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</si>
  <si>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</si>
  <si>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</si>
  <si>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</si>
  <si>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</si>
  <si>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</si>
  <si>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</si>
  <si>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</si>
  <si>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</si>
  <si>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</si>
  <si>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</si>
  <si>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</si>
  <si>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</si>
  <si>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</si>
  <si>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</si>
  <si>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</si>
  <si>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</si>
  <si>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</si>
  <si>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</si>
  <si>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</si>
  <si>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</si>
  <si>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</si>
  <si>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</si>
  <si>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</si>
  <si>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</si>
  <si>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</si>
  <si>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</si>
  <si>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</si>
  <si>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</si>
  <si>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</si>
  <si>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</si>
  <si>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</si>
  <si>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</si>
  <si>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</si>
  <si>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</si>
  <si>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</si>
  <si>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</si>
  <si>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</si>
  <si>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</si>
  <si>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</si>
  <si>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</si>
  <si>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</si>
  <si>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</si>
  <si>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</si>
  <si>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</si>
  <si>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</si>
  <si>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</si>
  <si>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</si>
  <si>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</si>
  <si>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</si>
  <si>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</si>
  <si>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</si>
  <si>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</si>
  <si>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</si>
  <si>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</si>
  <si>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</si>
  <si>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</si>
  <si>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</si>
  <si>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</si>
  <si>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</si>
  <si>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</si>
  <si>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</si>
  <si>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</si>
  <si>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</si>
  <si>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</si>
  <si>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</si>
  <si>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</si>
  <si>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</si>
  <si>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</si>
  <si>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</si>
  <si>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</si>
  <si>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</si>
  <si>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</si>
  <si>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</si>
  <si>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</si>
  <si>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</si>
  <si>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</si>
  <si>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</si>
  <si>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</si>
  <si>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</si>
  <si>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</si>
  <si>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</si>
  <si>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</si>
  <si>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</si>
  <si>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</si>
  <si>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</si>
  <si>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</si>
  <si>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</si>
  <si>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</si>
  <si>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</si>
  <si>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</si>
  <si>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</si>
  <si>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</si>
  <si>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</si>
  <si>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</si>
  <si>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</si>
  <si>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</si>
  <si>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</si>
  <si>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</si>
  <si>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</si>
  <si>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</si>
  <si>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</si>
  <si>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</si>
  <si>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</si>
  <si>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</si>
  <si>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</si>
  <si>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</si>
  <si>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</si>
  <si>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</si>
  <si>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</si>
  <si>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</si>
  <si>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</si>
  <si>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</si>
  <si>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</si>
  <si>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</si>
  <si>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</si>
  <si>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</si>
  <si>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</si>
  <si>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</si>
  <si>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</si>
  <si>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</si>
  <si>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</si>
  <si>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</si>
  <si>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</si>
  <si>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</si>
  <si>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</si>
  <si>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</si>
  <si>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</si>
  <si>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</si>
  <si>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</si>
  <si>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</si>
  <si>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</si>
  <si>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</si>
  <si>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</si>
  <si>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</si>
  <si>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</si>
  <si>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</si>
  <si>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</si>
  <si>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</si>
  <si>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</si>
  <si>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</si>
  <si>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</si>
  <si>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</si>
  <si>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</si>
  <si>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</si>
  <si>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</si>
  <si>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</si>
  <si>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</si>
  <si>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</si>
  <si>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</si>
  <si>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</si>
  <si>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</si>
  <si>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</si>
  <si>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</si>
  <si>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</si>
  <si>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</si>
  <si>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</si>
  <si>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</si>
  <si>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</si>
  <si>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</si>
  <si>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</si>
  <si>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</si>
  <si>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</si>
  <si>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</si>
  <si>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</si>
  <si>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</si>
  <si>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</si>
  <si>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</si>
  <si>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</si>
  <si>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</si>
  <si>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</si>
  <si>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</si>
  <si>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</si>
  <si>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</si>
  <si>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</si>
  <si>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</si>
  <si>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</si>
  <si>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</si>
  <si>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</si>
  <si>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</si>
  <si>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</si>
  <si>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</si>
  <si>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</si>
  <si>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</si>
  <si>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</si>
  <si>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</si>
  <si>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</si>
  <si>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</si>
  <si>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</si>
  <si>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</si>
  <si>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</si>
  <si>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</si>
  <si>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</si>
  <si>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</si>
  <si>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</si>
  <si>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</si>
  <si>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</si>
  <si>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</si>
  <si>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</si>
  <si>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</si>
  <si>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</si>
  <si>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</si>
  <si>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</si>
  <si>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</si>
  <si>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</si>
  <si>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</si>
  <si>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</si>
  <si>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</si>
  <si>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</si>
  <si>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</si>
  <si>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</si>
  <si>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</si>
  <si>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</si>
  <si>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</si>
  <si>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</si>
  <si>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</si>
  <si>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</si>
  <si>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</si>
  <si>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</si>
  <si>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</si>
  <si>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</si>
  <si>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</si>
  <si>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</si>
  <si>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</si>
  <si>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</si>
  <si>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</si>
  <si>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</si>
  <si>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</si>
  <si>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</si>
  <si>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</si>
  <si>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</si>
  <si>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</si>
  <si>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</si>
  <si>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</si>
  <si>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</si>
  <si>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</si>
  <si>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</si>
  <si>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</si>
  <si>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</si>
  <si>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</si>
  <si>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</si>
  <si>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</si>
  <si>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</si>
  <si>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</si>
  <si>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</si>
  <si>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</si>
  <si>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</si>
  <si>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</si>
  <si>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</si>
  <si>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</si>
  <si>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</si>
  <si>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</si>
  <si>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</si>
  <si>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</si>
  <si>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</si>
  <si>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</si>
  <si>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</si>
  <si>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</si>
  <si>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</si>
  <si>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</si>
  <si>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</si>
  <si>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</si>
  <si>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</si>
  <si>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</si>
  <si>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</si>
  <si>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</si>
  <si>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</si>
  <si>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</si>
  <si>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</si>
  <si>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</si>
  <si>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</si>
  <si>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</si>
  <si>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</si>
  <si>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</si>
  <si>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</si>
  <si>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</si>
  <si>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</si>
  <si>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</si>
  <si>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</si>
  <si>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</si>
  <si>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</si>
  <si>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</si>
  <si>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</si>
  <si>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</si>
  <si>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</si>
  <si>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</si>
  <si>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</si>
  <si>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</si>
  <si>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</si>
  <si>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</si>
  <si>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</si>
  <si>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</si>
  <si>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</si>
  <si>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</si>
  <si>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</si>
  <si>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</si>
  <si>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</si>
  <si>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</si>
  <si>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</si>
  <si>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</si>
  <si>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</si>
  <si>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</si>
  <si>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</si>
  <si>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</si>
  <si>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</si>
  <si>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</si>
  <si>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</si>
  <si>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</si>
  <si>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</si>
  <si>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</si>
  <si>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</si>
  <si>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</si>
  <si>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</si>
  <si>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</si>
  <si>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</si>
  <si>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</si>
  <si>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</si>
  <si>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</si>
  <si>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</si>
  <si>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</si>
  <si>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</si>
  <si>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</si>
  <si>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</si>
  <si>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</si>
  <si>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</si>
  <si>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</si>
  <si>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</si>
  <si>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</si>
  <si>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</si>
  <si>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</si>
  <si>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</si>
  <si>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</si>
  <si>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</si>
  <si>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</si>
  <si>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</si>
  <si>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</si>
  <si>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</si>
  <si>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</si>
  <si>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</si>
  <si>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</si>
  <si>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</si>
  <si>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</si>
  <si>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</si>
  <si>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</si>
  <si>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</si>
  <si>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</si>
  <si>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</si>
  <si>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</si>
  <si>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</si>
  <si>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</si>
  <si>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</si>
  <si>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</si>
  <si>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</si>
  <si>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</si>
  <si>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</si>
  <si>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</si>
  <si>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</si>
  <si>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</si>
  <si>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</si>
  <si>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</si>
  <si>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</si>
  <si>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</si>
  <si>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</si>
  <si>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</si>
  <si>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</si>
  <si>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</si>
  <si>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</si>
  <si>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</si>
  <si>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</si>
  <si>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</si>
  <si>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</si>
  <si>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</si>
  <si>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</si>
  <si>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</si>
  <si>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</si>
  <si>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</si>
  <si>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</si>
  <si>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</si>
  <si>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</si>
  <si>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</si>
  <si>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</si>
  <si>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</si>
  <si>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</si>
  <si>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</si>
  <si>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</si>
  <si>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</si>
  <si>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</si>
  <si>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</si>
  <si>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</si>
  <si>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</si>
  <si>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</si>
  <si>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</si>
  <si>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</si>
  <si>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</si>
  <si>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</si>
  <si>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</si>
  <si>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</si>
  <si>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</si>
  <si>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</si>
  <si>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</si>
  <si>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</si>
  <si>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</si>
  <si>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</si>
  <si>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</si>
  <si>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</si>
  <si>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</si>
  <si>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</si>
  <si>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</si>
  <si>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</si>
  <si>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</si>
  <si>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</si>
  <si>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</si>
  <si>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</si>
  <si>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</si>
  <si>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</si>
  <si>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</si>
  <si>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</si>
  <si>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</si>
  <si>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</si>
  <si>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</si>
  <si>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</si>
  <si>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</si>
  <si>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</si>
  <si>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</si>
  <si>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</si>
  <si>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</si>
  <si>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</si>
  <si>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</si>
  <si>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</si>
  <si>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</si>
  <si>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</si>
  <si>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</si>
  <si>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</si>
  <si>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</si>
  <si>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</si>
  <si>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</si>
  <si>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</si>
  <si>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</si>
  <si>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</si>
  <si>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</si>
  <si>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</si>
  <si>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</si>
  <si>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</si>
  <si>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</si>
  <si>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</si>
  <si>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</si>
  <si>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</si>
  <si>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</si>
  <si>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</si>
  <si>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</si>
  <si>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</si>
  <si>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</si>
  <si>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</si>
  <si>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</si>
  <si>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</si>
  <si>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</si>
  <si>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</si>
  <si>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</si>
  <si>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</si>
  <si>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</si>
  <si>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</si>
  <si>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</si>
  <si>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</si>
  <si>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</si>
  <si>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</si>
  <si>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</si>
  <si>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</si>
  <si>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</si>
  <si>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</si>
  <si>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</si>
  <si>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</si>
  <si>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</si>
  <si>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</si>
  <si>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</si>
  <si>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</si>
  <si>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</si>
  <si>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</si>
  <si>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</si>
  <si>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</si>
  <si>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</si>
  <si>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</si>
  <si>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</si>
  <si>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</si>
  <si>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</si>
  <si>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</si>
  <si>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</si>
  <si>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</si>
  <si>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</si>
  <si>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</si>
  <si>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</si>
  <si>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</si>
  <si>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</si>
  <si>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</si>
  <si>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</si>
  <si>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</si>
  <si>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</si>
  <si>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</si>
  <si>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</si>
  <si>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</si>
  <si>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</si>
  <si>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</si>
  <si>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</si>
  <si>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</si>
  <si>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</si>
  <si>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</si>
  <si>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</si>
  <si>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</si>
  <si>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</si>
  <si>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</si>
  <si>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</si>
  <si>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</si>
  <si>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</si>
  <si>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</si>
  <si>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</si>
  <si>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</si>
  <si>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</si>
  <si>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</si>
  <si>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</si>
  <si>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</si>
  <si>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</si>
  <si>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</si>
  <si>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</si>
  <si>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</si>
  <si>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</si>
  <si>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</si>
  <si>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</si>
  <si>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</si>
  <si>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</si>
  <si>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</si>
  <si>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</si>
  <si>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</si>
  <si>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</si>
  <si>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</si>
  <si>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</si>
  <si>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</si>
  <si>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</si>
  <si>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</si>
  <si>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</si>
  <si>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</si>
  <si>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</si>
  <si>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</si>
  <si>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</si>
  <si>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</si>
  <si>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</si>
  <si>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</si>
  <si>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</si>
  <si>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</si>
  <si>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</si>
  <si>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</si>
  <si>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</si>
  <si>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</si>
  <si>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</si>
  <si>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</si>
  <si>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</si>
  <si>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</si>
  <si>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</si>
  <si>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</si>
  <si>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</si>
  <si>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</si>
  <si>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</si>
  <si>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</si>
  <si>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</si>
  <si>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</si>
  <si>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</si>
  <si>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</si>
  <si>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</si>
  <si>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</si>
  <si>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</si>
  <si>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</si>
  <si>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</si>
  <si>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</si>
  <si>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</si>
  <si>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</si>
  <si>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</si>
  <si>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</si>
  <si>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</si>
  <si>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</si>
  <si>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</si>
  <si>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</si>
  <si>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</si>
  <si>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</si>
  <si>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</si>
  <si>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</si>
  <si>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</si>
  <si>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</si>
  <si>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</si>
  <si>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</si>
  <si>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</si>
  <si>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</si>
  <si>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</si>
  <si>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</si>
  <si>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</si>
  <si>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</si>
  <si>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</si>
  <si>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</si>
  <si>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</si>
  <si>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</si>
  <si>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</si>
  <si>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</si>
  <si>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</si>
  <si>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</si>
  <si>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</si>
  <si>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</si>
  <si>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</si>
  <si>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</si>
  <si>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</si>
  <si>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</si>
  <si>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</si>
  <si>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</si>
  <si>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</si>
  <si>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</si>
  <si>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</si>
  <si>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</si>
  <si>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</si>
  <si>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</si>
  <si>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</si>
  <si>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</si>
  <si>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</si>
  <si>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</si>
  <si>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</si>
  <si>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</si>
  <si>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</si>
  <si>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</si>
  <si>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</si>
  <si>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</si>
  <si>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</si>
  <si>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</si>
  <si>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</si>
  <si>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</si>
  <si>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</si>
  <si>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</si>
  <si>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</si>
  <si>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</si>
  <si>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</si>
  <si>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</si>
  <si>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</si>
  <si>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</si>
  <si>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</si>
  <si>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</si>
  <si>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</si>
  <si>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</si>
  <si>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</si>
  <si>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</si>
  <si>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</si>
  <si>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</si>
  <si>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</si>
  <si>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</si>
  <si>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</si>
  <si>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</si>
  <si>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</si>
  <si>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</si>
  <si>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</si>
  <si>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</si>
  <si>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</si>
  <si>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</si>
  <si>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</si>
  <si>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</si>
  <si>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</si>
  <si>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</si>
  <si>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</si>
  <si>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</si>
  <si>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</si>
  <si>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</si>
  <si>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</si>
  <si>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</si>
  <si>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</si>
  <si>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</si>
  <si>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</si>
  <si>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</si>
  <si>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</si>
  <si>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</si>
  <si>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</si>
  <si>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</si>
  <si>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</si>
  <si>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</si>
  <si>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</si>
  <si>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</si>
  <si>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</si>
  <si>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</si>
  <si>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</si>
  <si>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</si>
  <si>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</si>
  <si>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</si>
  <si>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</si>
  <si>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</si>
  <si>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</si>
  <si>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</si>
  <si>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</si>
  <si>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</si>
  <si>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</si>
  <si>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</si>
  <si>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</si>
  <si>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</si>
  <si>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</si>
  <si>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</si>
  <si>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</si>
  <si>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</si>
  <si>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</si>
  <si>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</si>
  <si>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</si>
  <si>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</si>
  <si>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</si>
  <si>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</si>
  <si>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</si>
  <si>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</si>
  <si>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</si>
  <si>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</si>
  <si>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</si>
  <si>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</si>
  <si>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</si>
  <si>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</si>
  <si>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</si>
  <si>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</si>
  <si>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</si>
  <si>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</si>
  <si>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</si>
  <si>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</si>
  <si>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</si>
  <si>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</si>
  <si>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</si>
  <si>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</si>
  <si>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</si>
  <si>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</si>
  <si>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</si>
  <si>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</si>
  <si>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</si>
  <si>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</si>
  <si>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</si>
  <si>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</si>
  <si>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</si>
  <si>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</si>
  <si>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</si>
  <si>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</si>
  <si>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</si>
  <si>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</si>
  <si>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</si>
  <si>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</si>
  <si>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</si>
  <si>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</si>
  <si>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</si>
  <si>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</si>
  <si>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</si>
  <si>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</si>
  <si>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</si>
  <si>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</si>
  <si>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</si>
  <si>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</si>
  <si>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</si>
  <si>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</si>
  <si>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</si>
  <si>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</si>
  <si>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</si>
  <si>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</si>
  <si>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</si>
  <si>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</si>
  <si>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</si>
  <si>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</si>
  <si>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</si>
  <si>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</si>
  <si>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</si>
  <si>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</si>
  <si>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</si>
  <si>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</si>
  <si>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</si>
  <si>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</si>
  <si>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</si>
  <si>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</si>
  <si>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</si>
  <si>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</si>
  <si>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</si>
  <si>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</si>
  <si>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</si>
  <si>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</si>
  <si>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</si>
  <si>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</si>
  <si>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</si>
  <si>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</si>
  <si>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</si>
  <si>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</si>
  <si>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</si>
  <si>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</si>
  <si>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</si>
  <si>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</si>
  <si>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</si>
  <si>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</si>
  <si>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</si>
  <si>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</si>
  <si>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</si>
  <si>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</si>
  <si>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</si>
  <si>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</si>
  <si>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</si>
  <si>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</si>
  <si>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</si>
  <si>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</si>
  <si>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</si>
  <si>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</si>
  <si>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</si>
  <si>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</si>
  <si>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</si>
  <si>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</si>
  <si>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</si>
  <si>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</si>
  <si>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</si>
  <si>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</si>
  <si>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</si>
  <si>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</si>
  <si>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</si>
  <si>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</si>
  <si>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</si>
  <si>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</si>
  <si>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</si>
  <si>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</si>
  <si>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</si>
  <si>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</si>
  <si>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</si>
  <si>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</si>
  <si>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</si>
  <si>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</si>
  <si>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</si>
  <si>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</si>
  <si>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</si>
  <si>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</si>
  <si>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</si>
  <si>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</si>
  <si>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</si>
  <si>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</si>
  <si>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</si>
  <si>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</si>
  <si>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</si>
  <si>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</si>
  <si>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</si>
  <si>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</si>
  <si>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</si>
  <si>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</si>
  <si>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</si>
  <si>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</si>
  <si>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</si>
  <si>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</si>
  <si>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</si>
  <si>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</si>
  <si>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</si>
  <si>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</si>
  <si>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</si>
  <si>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</si>
  <si>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</si>
  <si>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</si>
  <si>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</si>
  <si>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</si>
  <si>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</si>
  <si>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</si>
  <si>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</si>
  <si>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</si>
  <si>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</si>
  <si>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</si>
  <si>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</si>
  <si>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</si>
  <si>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</si>
  <si>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</si>
  <si>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</si>
  <si>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</si>
  <si>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</si>
  <si>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</si>
  <si>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</si>
  <si>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</si>
  <si>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</si>
  <si>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</si>
  <si>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</si>
  <si>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</si>
  <si>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</si>
  <si>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</si>
  <si>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</si>
  <si>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</si>
  <si>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</si>
  <si>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</si>
  <si>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</si>
  <si>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</si>
  <si>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</si>
  <si>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</si>
  <si>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</si>
  <si>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</si>
  <si>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</si>
  <si>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</si>
  <si>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</si>
  <si>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</si>
  <si>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</si>
  <si>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</si>
  <si>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</si>
  <si>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</si>
  <si>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</si>
  <si>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</si>
  <si>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</si>
  <si>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</si>
  <si>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</si>
  <si>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</si>
  <si>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</si>
  <si>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</si>
  <si>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</si>
  <si>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</si>
  <si>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</si>
  <si>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</si>
  <si>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</si>
  <si>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</si>
  <si>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</si>
  <si>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</si>
  <si>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</si>
  <si>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</si>
  <si>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</si>
  <si>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</si>
  <si>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</si>
  <si>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</si>
  <si>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</si>
  <si>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</si>
  <si>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</si>
  <si>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</si>
  <si>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</si>
  <si>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</si>
  <si>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</si>
  <si>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</si>
  <si>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</si>
  <si>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</si>
  <si>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</si>
  <si>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</si>
  <si>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</si>
  <si>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</si>
  <si>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</si>
  <si>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</si>
  <si>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</si>
  <si>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</si>
  <si>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</si>
  <si>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</si>
  <si>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</si>
  <si>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</si>
  <si>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</si>
  <si>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</si>
  <si>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</si>
  <si>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</si>
  <si>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</si>
  <si>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</si>
  <si>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</si>
  <si>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</si>
  <si>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</si>
  <si>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</si>
  <si>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</si>
  <si>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</si>
  <si>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</si>
  <si>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</si>
  <si>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</si>
  <si>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</si>
  <si>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</si>
  <si>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</si>
  <si>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</si>
  <si>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</si>
  <si>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</si>
  <si>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</si>
  <si>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</si>
  <si>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</si>
  <si>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</si>
  <si>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</si>
  <si>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</si>
  <si>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</si>
  <si>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</si>
  <si>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</si>
  <si>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</si>
  <si>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</si>
  <si>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</si>
  <si>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</si>
  <si>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</si>
  <si>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</si>
  <si>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</si>
  <si>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</si>
  <si>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</si>
  <si>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</si>
  <si>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</si>
  <si>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</si>
  <si>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</si>
  <si>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</si>
  <si>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</si>
  <si>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</si>
  <si>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</si>
  <si>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</si>
  <si>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</si>
  <si>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</si>
  <si>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</si>
  <si>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</si>
  <si>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</si>
  <si>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</si>
  <si>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</si>
  <si>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</si>
  <si>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</si>
  <si>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</si>
  <si>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</si>
  <si>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</si>
  <si>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</si>
  <si>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</si>
  <si>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</si>
  <si>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</si>
  <si>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</si>
  <si>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</si>
  <si>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</si>
  <si>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</si>
  <si>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</si>
  <si>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</si>
  <si>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</si>
  <si>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</si>
  <si>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</si>
  <si>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</si>
  <si>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</si>
  <si>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</si>
  <si>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</si>
  <si>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</si>
  <si>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</si>
  <si>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</si>
  <si>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</si>
  <si>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</si>
  <si>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</si>
  <si>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</si>
  <si>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</si>
  <si>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</si>
  <si>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</si>
  <si>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</si>
  <si>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</si>
  <si>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</si>
  <si>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</si>
  <si>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</si>
  <si>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</si>
  <si>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</si>
  <si>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</si>
  <si>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</si>
  <si>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</si>
  <si>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</si>
  <si>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</si>
  <si>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</si>
  <si>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</si>
  <si>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</si>
  <si>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</si>
  <si>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</si>
  <si>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</si>
  <si>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</si>
  <si>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</si>
  <si>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</si>
  <si>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</si>
  <si>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</si>
  <si>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</si>
  <si>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</si>
  <si>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</si>
  <si>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</si>
  <si>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</si>
  <si>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</si>
  <si>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</si>
  <si>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</si>
  <si>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</si>
  <si>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</si>
  <si>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</si>
  <si>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</si>
  <si>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</si>
  <si>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</si>
  <si>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</si>
  <si>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</si>
  <si>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</si>
  <si>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</si>
  <si>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</si>
  <si>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</si>
  <si>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</si>
  <si>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</si>
  <si>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</si>
  <si>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</si>
  <si>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</si>
  <si>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</si>
  <si>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</si>
  <si>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</si>
  <si>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</si>
  <si>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</si>
  <si>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</si>
  <si>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</si>
  <si>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</si>
  <si>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</si>
  <si>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</si>
  <si>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</si>
  <si>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</si>
  <si>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</si>
  <si>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</si>
  <si>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</si>
  <si>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</si>
  <si>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</si>
  <si>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</si>
  <si>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</si>
  <si>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</si>
  <si>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</si>
  <si>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</si>
  <si>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</si>
  <si>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</si>
  <si>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</si>
  <si>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</si>
  <si>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</si>
  <si>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</si>
  <si>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</si>
  <si>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</si>
  <si>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</si>
  <si>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</si>
  <si>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</si>
  <si>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</si>
  <si>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</si>
  <si>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</si>
  <si>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</si>
  <si>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</si>
  <si>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</si>
  <si>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</si>
  <si>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</si>
  <si>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</si>
  <si>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</si>
  <si>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</si>
  <si>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</si>
  <si>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</si>
  <si>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</si>
  <si>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</si>
  <si>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</si>
  <si>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</si>
  <si>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</si>
  <si>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</si>
  <si>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</si>
  <si>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</si>
  <si>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</si>
  <si>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</si>
  <si>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</si>
  <si>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</si>
  <si>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</si>
  <si>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</si>
  <si>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</si>
  <si>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</si>
  <si>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</si>
  <si>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</si>
  <si>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</si>
  <si>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</si>
  <si>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</si>
  <si>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</si>
  <si>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</si>
  <si>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</si>
  <si>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</si>
  <si>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</si>
  <si>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</si>
  <si>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</si>
  <si>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</si>
  <si>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</si>
  <si>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</si>
  <si>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</si>
  <si>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</si>
  <si>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</si>
  <si>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</si>
  <si>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</si>
  <si>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</si>
  <si>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</si>
  <si>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</si>
  <si>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</si>
  <si>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</si>
  <si>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</si>
  <si>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</si>
  <si>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</si>
  <si>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</si>
  <si>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</si>
  <si>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</si>
  <si>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</si>
  <si>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</si>
  <si>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</si>
  <si>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</si>
  <si>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</si>
  <si>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</si>
  <si>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</si>
  <si>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</si>
  <si>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</si>
  <si>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</si>
  <si>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</si>
  <si>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</si>
  <si>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</si>
  <si>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</si>
  <si>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</si>
  <si>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</si>
  <si>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</si>
  <si>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</si>
  <si>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</si>
  <si>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</si>
  <si>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</si>
  <si>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</si>
  <si>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</si>
  <si>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</si>
  <si>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</si>
  <si>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</si>
  <si>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</si>
  <si>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</si>
  <si>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</si>
  <si>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</si>
  <si>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</si>
  <si>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</si>
  <si>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</si>
  <si>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</si>
  <si>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</si>
  <si>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</si>
  <si>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</si>
  <si>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</si>
  <si>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</si>
  <si>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</si>
  <si>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</si>
  <si>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</si>
  <si>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</si>
  <si>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</si>
  <si>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</si>
  <si>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</si>
  <si>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</si>
  <si>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</si>
  <si>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</si>
  <si>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</si>
  <si>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</si>
  <si>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</si>
  <si>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</si>
  <si>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</si>
  <si>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</si>
  <si>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</si>
  <si>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</si>
  <si>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</si>
  <si>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</si>
  <si>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</si>
  <si>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</si>
  <si>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</si>
  <si>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</si>
  <si>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</si>
  <si>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</si>
  <si>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</si>
  <si>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</si>
  <si>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</si>
  <si>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</si>
  <si>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</si>
  <si>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</si>
  <si>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</si>
  <si>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</si>
  <si>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</si>
  <si>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</si>
  <si>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</si>
  <si>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</si>
  <si>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</si>
  <si>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</si>
  <si>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</si>
  <si>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</si>
  <si>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</si>
  <si>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</si>
  <si>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</si>
  <si>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</si>
  <si>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</si>
  <si>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</si>
  <si>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</si>
  <si>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</si>
  <si>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</si>
  <si>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</si>
  <si>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</si>
  <si>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</si>
  <si>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</si>
  <si>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</si>
  <si>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</si>
  <si>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</si>
  <si>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</si>
  <si>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</si>
  <si>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</si>
  <si>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</si>
  <si>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</si>
  <si>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</si>
  <si>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</si>
  <si>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</si>
  <si>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</si>
  <si>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</si>
  <si>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</si>
  <si>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</si>
  <si>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</si>
  <si>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</si>
  <si>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</si>
  <si>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</si>
  <si>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</si>
  <si>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</si>
  <si>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</si>
  <si>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</si>
  <si>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</si>
  <si>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</si>
  <si>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</si>
  <si>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</si>
  <si>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</si>
  <si>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</si>
  <si>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</si>
  <si>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</si>
  <si>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</si>
  <si>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</si>
  <si>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</si>
  <si>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</si>
  <si>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</si>
  <si>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</si>
  <si>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</si>
  <si>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</si>
  <si>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</si>
  <si>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</si>
  <si>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</si>
  <si>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</si>
  <si>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</si>
  <si>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</si>
  <si>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</si>
  <si>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</si>
  <si>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</si>
  <si>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</si>
  <si>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</si>
  <si>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</si>
  <si>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</si>
  <si>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</si>
  <si>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</si>
  <si>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</si>
  <si>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</si>
  <si>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</si>
  <si>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</si>
  <si>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</si>
  <si>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</si>
  <si>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</si>
  <si>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</si>
  <si>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</si>
  <si>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</si>
  <si>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</si>
  <si>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</si>
  <si>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</si>
  <si>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</si>
  <si>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</si>
  <si>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</si>
  <si>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</si>
  <si>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</si>
  <si>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</si>
  <si>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</si>
  <si>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</si>
  <si>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</si>
  <si>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</si>
  <si>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</si>
  <si>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</si>
  <si>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</si>
  <si>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</si>
  <si>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</si>
  <si>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</si>
  <si>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</si>
  <si>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</si>
  <si>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</si>
  <si>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</si>
  <si>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</si>
  <si>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</si>
  <si>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</si>
  <si>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</si>
  <si>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</si>
  <si>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</si>
  <si>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</si>
  <si>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</si>
  <si>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</si>
  <si>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</si>
  <si>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</si>
  <si>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</si>
  <si>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</si>
  <si>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</si>
  <si>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</si>
  <si>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</si>
  <si>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</si>
  <si>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</si>
  <si>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</si>
  <si>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</si>
  <si>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</si>
  <si>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</si>
  <si>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</si>
  <si>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</si>
  <si>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</si>
  <si>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</si>
  <si>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</si>
  <si>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</si>
  <si>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</si>
  <si>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</si>
  <si>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</si>
  <si>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</si>
  <si>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</si>
  <si>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</si>
  <si>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</si>
  <si>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</si>
  <si>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</si>
  <si>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</si>
  <si>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</si>
  <si>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</si>
  <si>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</si>
  <si>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</si>
  <si>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</si>
  <si>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</si>
  <si>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</si>
  <si>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</si>
  <si>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</si>
  <si>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</si>
  <si>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</si>
  <si>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</si>
  <si>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</si>
  <si>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</si>
  <si>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</si>
  <si>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</si>
  <si>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</si>
  <si>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</si>
  <si>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</si>
  <si>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</si>
  <si>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</si>
  <si>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</si>
  <si>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</si>
  <si>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</si>
  <si>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</si>
  <si>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</si>
  <si>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</si>
  <si>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</si>
  <si>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</si>
  <si>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</si>
  <si>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</si>
  <si>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</si>
  <si>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</si>
  <si>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</si>
  <si>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</si>
  <si>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</si>
  <si>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</si>
  <si>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</si>
  <si>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</si>
  <si>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</si>
  <si>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</si>
  <si>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</si>
  <si>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</si>
  <si>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</si>
  <si>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</si>
  <si>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</si>
  <si>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</si>
  <si>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</si>
  <si>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</si>
  <si>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</si>
  <si>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</si>
  <si>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</si>
  <si>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</si>
  <si>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</si>
  <si>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</si>
  <si>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</si>
  <si>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</si>
  <si>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</si>
  <si>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</si>
  <si>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</si>
  <si>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</si>
  <si>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</si>
  <si>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</si>
  <si>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</si>
  <si>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</si>
  <si>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</si>
  <si>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</si>
  <si>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</si>
  <si>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</si>
  <si>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</si>
  <si>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</si>
  <si>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</si>
  <si>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</si>
  <si>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</si>
  <si>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</si>
  <si>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</si>
  <si>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</si>
  <si>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</si>
  <si>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</si>
  <si>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</si>
  <si>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</si>
  <si>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</si>
  <si>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</si>
  <si>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</si>
  <si>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</si>
  <si>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</si>
  <si>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</si>
  <si>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</si>
  <si>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</si>
  <si>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</si>
  <si>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</si>
  <si>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</si>
  <si>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</si>
  <si>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</si>
  <si>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</si>
  <si>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</si>
  <si>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</si>
  <si>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</si>
  <si>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</si>
  <si>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</si>
  <si>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</si>
  <si>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</si>
  <si>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</si>
  <si>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</si>
  <si>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</si>
  <si>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</si>
  <si>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</si>
  <si>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</si>
  <si>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</si>
  <si>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</si>
  <si>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</si>
  <si>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</si>
  <si>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</si>
  <si>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</si>
  <si>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</si>
  <si>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</si>
  <si>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</si>
  <si>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</si>
  <si>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</si>
  <si>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</si>
  <si>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</si>
  <si>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</si>
  <si>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</si>
  <si>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</si>
  <si>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</si>
  <si>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</si>
  <si>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</si>
  <si>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</si>
  <si>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</si>
  <si>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</si>
  <si>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</si>
  <si>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</si>
  <si>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</si>
  <si>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</si>
  <si>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</si>
  <si>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</si>
  <si>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</si>
  <si>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</si>
  <si>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</si>
  <si>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</si>
  <si>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</si>
  <si>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</si>
  <si>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</si>
  <si>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</si>
  <si>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</si>
  <si>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</si>
  <si>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</si>
  <si>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</si>
  <si>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</si>
  <si>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</si>
  <si>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</si>
  <si>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</si>
  <si>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</si>
  <si>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</si>
  <si>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</si>
  <si>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</si>
  <si>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</si>
  <si>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</si>
  <si>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</si>
  <si>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</si>
  <si>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</si>
  <si>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</si>
  <si>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</si>
  <si>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</si>
  <si>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</si>
  <si>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</si>
  <si>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</si>
  <si>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</si>
  <si>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</si>
  <si>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</si>
  <si>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</si>
  <si>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</si>
  <si>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</si>
  <si>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</si>
  <si>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</si>
  <si>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</si>
  <si>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</si>
  <si>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</si>
  <si>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</si>
  <si>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</si>
  <si>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</si>
  <si>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</si>
  <si>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</si>
  <si>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</si>
  <si>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</si>
  <si>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</si>
  <si>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</si>
  <si>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</si>
  <si>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</si>
  <si>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</si>
  <si>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</si>
  <si>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</si>
  <si>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</si>
  <si>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</si>
  <si>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</si>
  <si>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</si>
  <si>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</si>
  <si>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</si>
  <si>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</si>
  <si>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</si>
  <si>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</si>
  <si>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</si>
  <si>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</si>
  <si>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</si>
  <si>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</si>
  <si>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</si>
  <si>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</si>
  <si>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</si>
  <si>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</si>
  <si>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</si>
  <si>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</si>
  <si>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</si>
  <si>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</si>
  <si>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</si>
  <si>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</si>
  <si>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</si>
  <si>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</si>
  <si>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</si>
  <si>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</si>
  <si>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</si>
  <si>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</si>
  <si>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</si>
  <si>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</si>
  <si>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</si>
  <si>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</si>
  <si>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</si>
  <si>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</si>
  <si>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</si>
  <si>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</si>
  <si>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</si>
  <si>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</si>
  <si>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</si>
  <si>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</si>
  <si>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</si>
  <si>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</si>
  <si>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</si>
  <si>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</si>
  <si>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</si>
  <si>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</si>
  <si>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</si>
  <si>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</si>
  <si>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</si>
  <si>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</si>
  <si>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</si>
  <si>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</si>
  <si>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</si>
  <si>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</si>
  <si>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</si>
  <si>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</si>
  <si>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</si>
  <si>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</si>
  <si>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</si>
  <si>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</si>
  <si>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</si>
  <si>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</si>
  <si>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</si>
  <si>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</si>
  <si>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</si>
  <si>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</si>
  <si>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</si>
  <si>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</si>
  <si>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</si>
  <si>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</si>
  <si>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</si>
  <si>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</si>
  <si>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</si>
  <si>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</si>
  <si>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</si>
  <si>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</si>
  <si>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</si>
  <si>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</si>
  <si>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</si>
  <si>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</si>
  <si>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</si>
  <si>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</si>
  <si>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</si>
  <si>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</si>
  <si>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</si>
  <si>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</si>
  <si>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</si>
  <si>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</si>
  <si>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</si>
  <si>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</si>
  <si>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</si>
  <si>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</si>
  <si>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</si>
  <si>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</si>
  <si>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</si>
  <si>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</si>
  <si>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</si>
  <si>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</si>
  <si>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</si>
  <si>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</si>
  <si>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</si>
  <si>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</si>
  <si>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</si>
  <si>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</si>
  <si>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</si>
  <si>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</si>
  <si>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</si>
  <si>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</si>
  <si>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</si>
  <si>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</si>
  <si>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</si>
  <si>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</si>
  <si>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</si>
  <si>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</si>
  <si>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</si>
  <si>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</si>
  <si>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</si>
  <si>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</si>
  <si>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</si>
  <si>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</si>
  <si>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</si>
  <si>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</si>
  <si>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</si>
  <si>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</si>
  <si>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</si>
  <si>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</si>
  <si>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</si>
  <si>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</si>
  <si>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</si>
  <si>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</si>
  <si>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</si>
  <si>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</si>
  <si>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</si>
  <si>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</si>
  <si>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</si>
  <si>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</si>
  <si>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</si>
  <si>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</si>
  <si>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</si>
  <si>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</si>
  <si>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</si>
  <si>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</si>
  <si>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</si>
  <si>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</si>
  <si>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</si>
  <si>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</si>
  <si>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</si>
  <si>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</si>
  <si>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</si>
  <si>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</si>
  <si>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</si>
  <si>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</si>
  <si>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</si>
  <si>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</si>
  <si>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</si>
  <si>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</si>
  <si>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</si>
  <si>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</si>
  <si>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</si>
  <si>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</si>
  <si>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</si>
  <si>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</si>
  <si>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</si>
  <si>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</si>
  <si>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</si>
  <si>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</si>
  <si>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</si>
  <si>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</si>
  <si>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</si>
  <si>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</si>
  <si>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</si>
  <si>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</si>
  <si>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</si>
  <si>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</si>
  <si>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</si>
  <si>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</si>
  <si>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</si>
  <si>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</si>
  <si>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</si>
  <si>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</si>
  <si>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</si>
  <si>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</si>
  <si>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</si>
  <si>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</si>
  <si>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</si>
  <si>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</si>
  <si>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</si>
  <si>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</si>
  <si>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</si>
  <si>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</si>
  <si>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</si>
  <si>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</si>
  <si>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</si>
  <si>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</si>
  <si>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</si>
  <si>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</si>
  <si>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</si>
  <si>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</si>
  <si>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</si>
  <si>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</si>
  <si>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</si>
  <si>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</si>
  <si>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</si>
  <si>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</si>
  <si>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</si>
  <si>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</si>
  <si>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</si>
  <si>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</si>
  <si>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</si>
  <si>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</si>
  <si>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</si>
  <si>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</si>
  <si>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</si>
  <si>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</si>
  <si>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</si>
  <si>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</si>
  <si>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</si>
  <si>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</si>
  <si>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</si>
  <si>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</si>
  <si>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</si>
  <si>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</si>
  <si>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</si>
  <si>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</si>
  <si>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</si>
  <si>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</si>
  <si>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</si>
  <si>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</si>
  <si>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</si>
  <si>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</si>
  <si>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</si>
  <si>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</si>
  <si>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</si>
  <si>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</si>
  <si>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</si>
  <si>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</si>
  <si>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</si>
  <si>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</si>
  <si>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</si>
  <si>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</si>
  <si>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</si>
  <si>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</si>
  <si>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</si>
  <si>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</si>
  <si>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</si>
  <si>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</si>
  <si>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</si>
  <si>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</si>
  <si>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</si>
  <si>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</si>
  <si>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</si>
  <si>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</si>
  <si>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</si>
  <si>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</si>
  <si>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</si>
  <si>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</si>
  <si>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</si>
  <si>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</si>
  <si>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</si>
  <si>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</si>
  <si>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</si>
  <si>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</si>
  <si>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</si>
  <si>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</si>
  <si>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</si>
  <si>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</si>
  <si>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</si>
  <si>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</si>
  <si>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</si>
  <si>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</si>
  <si>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</si>
  <si>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</si>
  <si>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</si>
  <si>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</si>
  <si>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</si>
  <si>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</si>
  <si>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</si>
  <si>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</si>
  <si>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</si>
  <si>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</si>
  <si>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</si>
  <si>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</si>
  <si>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</si>
  <si>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</si>
  <si>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</si>
  <si>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</si>
  <si>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</si>
  <si>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</si>
  <si>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</si>
  <si>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</si>
  <si>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</si>
  <si>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</si>
  <si>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</si>
  <si>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</si>
  <si>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</si>
  <si>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</si>
  <si>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</si>
  <si>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</si>
  <si>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</si>
  <si>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</si>
  <si>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</si>
  <si>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</si>
  <si>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</si>
  <si>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</si>
  <si>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</si>
  <si>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</si>
  <si>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</si>
  <si>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</si>
  <si>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</si>
  <si>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</si>
  <si>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</si>
  <si>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</si>
  <si>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</si>
  <si>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</si>
  <si>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</si>
  <si>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</si>
  <si>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</si>
  <si>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</si>
  <si>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</si>
  <si>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</si>
  <si>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</si>
  <si>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</si>
  <si>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</si>
  <si>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</si>
  <si>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</si>
  <si>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</si>
  <si>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</si>
  <si>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</si>
  <si>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</si>
  <si>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</si>
  <si>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</si>
  <si>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</si>
  <si>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</si>
  <si>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</si>
  <si>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</si>
  <si>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</si>
  <si>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</si>
  <si>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</si>
  <si>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</si>
  <si>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</si>
  <si>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</si>
  <si>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</si>
  <si>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</si>
  <si>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</si>
  <si>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</si>
  <si>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</si>
  <si>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</si>
  <si>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</si>
  <si>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</si>
  <si>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</si>
  <si>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</si>
  <si>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</si>
  <si>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</si>
  <si>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</si>
  <si>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</si>
  <si>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</si>
  <si>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</si>
  <si>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</si>
  <si>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</si>
  <si>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</si>
  <si>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</si>
  <si>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</si>
  <si>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</si>
  <si>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</si>
  <si>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</si>
  <si>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</si>
  <si>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</si>
  <si>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</si>
  <si>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</si>
  <si>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</si>
  <si>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</si>
  <si>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</si>
  <si>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</si>
  <si>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</si>
  <si>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</si>
  <si>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</si>
  <si>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</si>
  <si>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</si>
  <si>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</si>
  <si>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</si>
  <si>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</si>
  <si>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</si>
  <si>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</si>
  <si>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</si>
  <si>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</si>
  <si>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</si>
  <si>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</si>
  <si>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</si>
  <si>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</si>
  <si>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</si>
  <si>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</si>
  <si>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</si>
  <si>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</si>
  <si>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</si>
  <si>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</si>
  <si>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</si>
  <si>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</si>
  <si>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</si>
  <si>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</si>
  <si>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</si>
  <si>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</si>
  <si>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</si>
  <si>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</si>
  <si>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</si>
  <si>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</si>
  <si>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</si>
  <si>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</si>
  <si>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</si>
  <si>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</si>
  <si>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</si>
  <si>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</si>
  <si>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</si>
  <si>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</si>
  <si>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</si>
  <si>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</si>
  <si>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</si>
  <si>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</si>
  <si>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</si>
  <si>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</si>
  <si>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</si>
  <si>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</si>
  <si>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</si>
  <si>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</si>
  <si>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</si>
  <si>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</si>
  <si>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</si>
  <si>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</si>
  <si>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</si>
  <si>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</si>
  <si>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</si>
  <si>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</si>
  <si>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</si>
  <si>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</si>
  <si>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</si>
  <si>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</si>
  <si>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</si>
  <si>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</si>
  <si>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</si>
  <si>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</si>
  <si>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</si>
  <si>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</si>
  <si>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</si>
  <si>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</si>
  <si>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</si>
  <si>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</si>
  <si>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</si>
  <si>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</si>
  <si>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</si>
  <si>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</si>
  <si>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</si>
  <si>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</si>
  <si>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</si>
  <si>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</si>
  <si>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</si>
  <si>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</si>
  <si>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</si>
  <si>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</si>
  <si>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</si>
  <si>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</si>
  <si>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</si>
  <si>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</si>
  <si>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</si>
  <si>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</si>
  <si>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</si>
  <si>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</si>
  <si>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</si>
  <si>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</si>
  <si>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</si>
  <si>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</si>
  <si>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</si>
  <si>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</si>
  <si>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</si>
  <si>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</si>
  <si>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</si>
  <si>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</si>
  <si>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</si>
  <si>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</si>
  <si>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</si>
  <si>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</si>
  <si>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</si>
  <si>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</si>
  <si>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</si>
  <si>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</si>
  <si>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</si>
  <si>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</si>
  <si>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</si>
  <si>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</si>
  <si>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</si>
  <si>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</si>
  <si>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</si>
  <si>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</si>
  <si>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</si>
  <si>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</si>
  <si>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</si>
  <si>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</si>
  <si>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</si>
  <si>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</si>
  <si>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</si>
  <si>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</si>
  <si>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</si>
  <si>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</si>
  <si>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</si>
  <si>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</si>
  <si>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</si>
  <si>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</si>
  <si>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</si>
  <si>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</si>
  <si>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</si>
  <si>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</si>
  <si>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</si>
  <si>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</si>
  <si>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</si>
  <si>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</si>
  <si>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</si>
  <si>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</si>
  <si>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</si>
  <si>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</si>
  <si>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</si>
  <si>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</si>
  <si>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</si>
  <si>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</si>
  <si>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</si>
  <si>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</si>
  <si>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</si>
  <si>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</si>
  <si>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</si>
  <si>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</si>
  <si>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</si>
  <si>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</si>
  <si>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</si>
  <si>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</si>
  <si>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</si>
  <si>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</si>
  <si>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</si>
  <si>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</si>
  <si>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</si>
  <si>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</si>
  <si>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</si>
  <si>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</si>
  <si>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</si>
  <si>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</si>
  <si>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</si>
  <si>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</si>
  <si>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</si>
  <si>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</si>
  <si>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</si>
  <si>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</si>
  <si>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</si>
  <si>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</si>
  <si>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</si>
  <si>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</si>
  <si>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</si>
  <si>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</si>
  <si>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</si>
  <si>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</si>
  <si>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</si>
  <si>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</si>
  <si>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</si>
  <si>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</si>
  <si>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</si>
  <si>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</si>
  <si>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</si>
  <si>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</si>
  <si>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</si>
  <si>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</si>
  <si>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</si>
  <si>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</si>
  <si>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</si>
  <si>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</si>
  <si>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</si>
  <si>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</si>
  <si>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</si>
  <si>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</si>
  <si>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</si>
  <si>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</si>
  <si>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</si>
  <si>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</si>
  <si>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</si>
  <si>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</si>
  <si>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</si>
  <si>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</si>
  <si>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</si>
  <si>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</si>
  <si>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</si>
  <si>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</si>
  <si>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</si>
  <si>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</si>
  <si>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</si>
  <si>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</si>
  <si>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</si>
  <si>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</si>
  <si>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</si>
  <si>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</si>
  <si>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</si>
  <si>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</si>
  <si>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</si>
  <si>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</si>
  <si>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</si>
  <si>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</si>
  <si>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</si>
  <si>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</si>
  <si>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</si>
  <si>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</si>
  <si>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</si>
  <si>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</si>
  <si>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</si>
  <si>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</si>
  <si>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</si>
  <si>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</si>
  <si>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</si>
  <si>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</si>
  <si>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</si>
  <si>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</si>
  <si>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</si>
  <si>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</si>
  <si>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</si>
  <si>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</si>
  <si>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</si>
  <si>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</si>
  <si>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</si>
  <si>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</si>
  <si>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</si>
  <si>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</si>
  <si>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</si>
  <si>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</si>
  <si>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</si>
  <si>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</si>
  <si>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</si>
  <si>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</si>
  <si>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</si>
  <si>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</si>
  <si>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</si>
  <si>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</si>
  <si>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</si>
  <si>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</si>
  <si>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</si>
  <si>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</si>
  <si>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</si>
  <si>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</si>
  <si>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</si>
  <si>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</si>
  <si>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</si>
  <si>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</si>
  <si>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</si>
  <si>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</si>
  <si>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</si>
  <si>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</si>
  <si>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</si>
  <si>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</si>
  <si>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</si>
  <si>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</si>
  <si>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</si>
  <si>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</si>
  <si>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</si>
  <si>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</si>
  <si>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</si>
  <si>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</si>
  <si>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</si>
  <si>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</si>
  <si>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</si>
  <si>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</si>
  <si>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</si>
  <si>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</si>
  <si>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</si>
  <si>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</si>
  <si>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</si>
  <si>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</si>
  <si>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</si>
  <si>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</si>
  <si>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</si>
  <si>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</si>
  <si>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</si>
  <si>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</si>
  <si>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</si>
  <si>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</si>
  <si>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</si>
  <si>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</si>
  <si>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</si>
  <si>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</si>
  <si>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</si>
  <si>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</si>
  <si>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</si>
  <si>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</si>
  <si>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</si>
  <si>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</si>
  <si>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</si>
  <si>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</si>
  <si>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</si>
  <si>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</si>
  <si>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</si>
  <si>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</si>
  <si>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</si>
  <si>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</si>
  <si>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</si>
  <si>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</si>
  <si>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</si>
  <si>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</si>
  <si>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</si>
  <si>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</si>
  <si>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</si>
  <si>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</si>
  <si>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</si>
  <si>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</si>
  <si>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</si>
  <si>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</si>
  <si>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</si>
  <si>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</si>
  <si>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</si>
  <si>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</si>
  <si>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</si>
  <si>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</si>
  <si>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</si>
  <si>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</si>
  <si>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</si>
  <si>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</si>
  <si>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</si>
  <si>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</si>
  <si>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</si>
  <si>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</si>
  <si>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</si>
  <si>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</si>
  <si>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</si>
  <si>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</si>
  <si>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</si>
  <si>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</si>
  <si>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</si>
  <si>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</si>
  <si>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</si>
  <si>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</si>
  <si>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</si>
  <si>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</si>
  <si>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</si>
  <si>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</si>
  <si>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</si>
  <si>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</si>
  <si>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</si>
  <si>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</si>
  <si>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</si>
  <si>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</si>
  <si>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</si>
  <si>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</si>
  <si>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</si>
  <si>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</si>
  <si>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</si>
  <si>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</si>
  <si>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</si>
  <si>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</si>
  <si>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</si>
  <si>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</si>
  <si>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</si>
  <si>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</si>
  <si>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</si>
  <si>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</si>
  <si>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</si>
  <si>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</si>
  <si>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</si>
  <si>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</si>
  <si>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</si>
  <si>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</si>
  <si>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</si>
  <si>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</si>
  <si>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</si>
  <si>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</si>
  <si>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</si>
  <si>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</si>
  <si>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</si>
  <si>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</si>
  <si>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</si>
  <si>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</si>
  <si>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</si>
  <si>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</si>
  <si>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</si>
  <si>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</si>
  <si>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</si>
  <si>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</si>
  <si>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</si>
  <si>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</si>
  <si>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</si>
  <si>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</si>
  <si>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</si>
  <si>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</si>
  <si>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</si>
  <si>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</si>
  <si>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</si>
  <si>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</si>
  <si>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</si>
  <si>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</si>
  <si>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</si>
  <si>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</si>
  <si>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</si>
  <si>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</si>
  <si>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</si>
  <si>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</si>
  <si>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</si>
  <si>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</si>
  <si>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</si>
  <si>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</si>
  <si>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</si>
  <si>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</si>
  <si>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</si>
  <si>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</si>
  <si>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</si>
  <si>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</si>
  <si>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</si>
  <si>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</si>
  <si>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</si>
  <si>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</si>
  <si>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</si>
  <si>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</si>
  <si>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</si>
  <si>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</si>
  <si>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</si>
  <si>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</si>
  <si>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</si>
  <si>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</si>
  <si>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</si>
  <si>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</si>
  <si>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</si>
  <si>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</si>
  <si>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</si>
  <si>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</si>
  <si>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</si>
  <si>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</si>
  <si>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</si>
  <si>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</si>
  <si>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</si>
  <si>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</si>
  <si>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</si>
  <si>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</si>
  <si>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</si>
  <si>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</si>
  <si>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</si>
  <si>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</si>
  <si>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</si>
  <si>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</si>
  <si>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</si>
  <si>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</si>
  <si>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</si>
  <si>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</si>
  <si>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</si>
  <si>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</si>
  <si>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</si>
  <si>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</si>
  <si>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</si>
  <si>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</si>
  <si>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</si>
  <si>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</si>
  <si>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</si>
  <si>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</si>
  <si>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</si>
  <si>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</si>
  <si>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</si>
  <si>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</si>
  <si>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</si>
  <si>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</si>
  <si>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</si>
  <si>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</si>
  <si>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</si>
  <si>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</si>
  <si>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</si>
  <si>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</si>
  <si>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</si>
  <si>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</si>
  <si>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</si>
  <si>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</si>
  <si>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</si>
  <si>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</si>
  <si>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</si>
  <si>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</si>
  <si>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</si>
  <si>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</si>
  <si>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</si>
  <si>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</si>
  <si>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</si>
  <si>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</si>
  <si>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</si>
  <si>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</si>
  <si>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</si>
  <si>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</si>
  <si>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</si>
  <si>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</si>
  <si>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</si>
  <si>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</si>
  <si>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</si>
  <si>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</si>
  <si>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</si>
  <si>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</si>
  <si>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</si>
  <si>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</si>
  <si>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</si>
  <si>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</si>
  <si>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</si>
  <si>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</si>
  <si>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</si>
  <si>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</si>
  <si>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</si>
  <si>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</si>
  <si>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</si>
  <si>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</si>
  <si>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</si>
  <si>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</si>
  <si>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</si>
  <si>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</si>
  <si>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</si>
  <si>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</si>
  <si>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</si>
  <si>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</si>
  <si>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</si>
  <si>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</si>
  <si>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</si>
  <si>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</si>
  <si>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</si>
  <si>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</si>
  <si>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</si>
  <si>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</si>
  <si>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</si>
  <si>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</si>
  <si>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</si>
  <si>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</si>
  <si>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</si>
  <si>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</si>
  <si>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</si>
  <si>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</si>
  <si>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</si>
  <si>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</si>
  <si>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</si>
  <si>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</si>
  <si>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</si>
  <si>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</si>
  <si>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</si>
  <si>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</si>
  <si>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</si>
  <si>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</si>
  <si>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</si>
  <si>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</si>
  <si>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</si>
  <si>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</si>
  <si>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</si>
  <si>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</si>
  <si>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</si>
  <si>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</si>
  <si>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</si>
  <si>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</si>
  <si>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</si>
  <si>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</si>
  <si>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</si>
  <si>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</si>
  <si>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</si>
  <si>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</si>
  <si>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</si>
  <si>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</si>
  <si>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</si>
  <si>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</si>
  <si>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</si>
  <si>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</si>
  <si>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</si>
  <si>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</si>
  <si>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</si>
  <si>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</si>
  <si>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</si>
  <si>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</si>
  <si>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</si>
  <si>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</si>
  <si>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</si>
  <si>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</si>
  <si>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</si>
  <si>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</si>
  <si>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</si>
  <si>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</si>
  <si>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</si>
  <si>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</si>
  <si>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</si>
  <si>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</si>
  <si>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</si>
  <si>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</si>
  <si>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</si>
  <si>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</si>
  <si>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</si>
  <si>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</si>
  <si>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</si>
  <si>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</si>
  <si>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</si>
  <si>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</si>
  <si>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</si>
  <si>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</si>
  <si>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</si>
  <si>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</si>
  <si>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</si>
  <si>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</si>
  <si>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</si>
  <si>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</si>
  <si>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</si>
  <si>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</si>
  <si>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</si>
  <si>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</si>
  <si>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</si>
  <si>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</si>
  <si>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</si>
  <si>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</si>
  <si>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</si>
  <si>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</si>
  <si>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</si>
  <si>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</si>
  <si>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</si>
  <si>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</si>
  <si>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</si>
  <si>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</si>
  <si>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</si>
  <si>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</si>
  <si>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</si>
  <si>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</si>
  <si>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</si>
  <si>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</si>
  <si>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</si>
  <si>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</si>
  <si>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</si>
  <si>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</si>
  <si>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</si>
  <si>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</si>
  <si>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</si>
  <si>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</si>
  <si>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</si>
  <si>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</si>
  <si>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</si>
  <si>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</si>
  <si>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</si>
  <si>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</si>
  <si>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</si>
  <si>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</si>
  <si>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</si>
  <si>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</si>
  <si>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</si>
  <si>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</si>
  <si>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</si>
  <si>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</si>
  <si>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</si>
  <si>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</si>
  <si>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</si>
  <si>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</si>
  <si>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</si>
  <si>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</si>
  <si>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</si>
  <si>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</si>
  <si>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</si>
  <si>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</si>
  <si>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</si>
  <si>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</si>
  <si>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</si>
  <si>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</si>
  <si>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</si>
  <si>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</si>
  <si>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</si>
  <si>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</si>
  <si>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</si>
  <si>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</si>
  <si>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</si>
  <si>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</si>
  <si>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</si>
  <si>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</si>
  <si>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</si>
  <si>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</si>
  <si>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</si>
  <si>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</si>
  <si>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</si>
  <si>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</si>
  <si>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</si>
  <si>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</si>
  <si>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</si>
  <si>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</si>
  <si>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</si>
  <si>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</si>
  <si>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</si>
  <si>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</si>
  <si>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</si>
  <si>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</si>
  <si>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</si>
  <si>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</si>
  <si>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</si>
  <si>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</si>
  <si>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</si>
  <si>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</si>
  <si>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</si>
  <si>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</si>
  <si>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</si>
  <si>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</si>
  <si>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</si>
  <si>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</si>
  <si>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</si>
  <si>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</si>
  <si>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</si>
  <si>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</si>
  <si>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</si>
  <si>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</si>
  <si>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</si>
  <si>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</si>
  <si>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</si>
  <si>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</si>
  <si>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</si>
  <si>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</si>
  <si>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</si>
  <si>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</si>
  <si>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</si>
  <si>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</si>
  <si>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</si>
  <si>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</si>
  <si>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</si>
  <si>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</si>
  <si>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</si>
  <si>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</si>
  <si>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</si>
  <si>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</si>
  <si>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</si>
  <si>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</si>
  <si>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</si>
  <si>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</si>
  <si>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</si>
  <si>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</si>
  <si>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</si>
  <si>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</si>
  <si>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</si>
  <si>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</si>
  <si>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</si>
  <si>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</si>
  <si>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</si>
  <si>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</si>
  <si>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</si>
  <si>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</si>
  <si>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</si>
  <si>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</si>
  <si>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</si>
  <si>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</si>
  <si>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</si>
  <si>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</si>
  <si>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</si>
  <si>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</si>
  <si>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</si>
  <si>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</si>
  <si>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</si>
  <si>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</si>
  <si>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</si>
  <si>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</si>
  <si>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</si>
  <si>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</si>
  <si>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</si>
  <si>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</si>
  <si>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</si>
  <si>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</si>
  <si>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</si>
  <si>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</si>
  <si>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</si>
  <si>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</si>
  <si>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</si>
  <si>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</si>
  <si>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</si>
  <si>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</si>
  <si>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</si>
  <si>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</si>
  <si>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</si>
  <si>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</si>
  <si>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</si>
  <si>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</si>
  <si>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</si>
  <si>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</si>
  <si>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</si>
  <si>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</si>
  <si>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</si>
  <si>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</si>
  <si>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</si>
  <si>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</si>
  <si>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</si>
  <si>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</si>
  <si>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</si>
  <si>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</si>
  <si>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</si>
  <si>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</si>
  <si>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</si>
  <si>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</si>
  <si>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</si>
  <si>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</si>
  <si>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</si>
  <si>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</si>
  <si>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</si>
  <si>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</si>
  <si>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</si>
  <si>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</si>
  <si>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</si>
  <si>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</si>
  <si>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</si>
  <si>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</si>
  <si>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</si>
  <si>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</si>
  <si>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</si>
  <si>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</si>
  <si>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</si>
  <si>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</si>
  <si>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</si>
  <si>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</si>
  <si>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</si>
  <si>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</si>
  <si>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</si>
  <si>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</si>
  <si>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</si>
  <si>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</si>
  <si>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</si>
  <si>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</si>
  <si>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</si>
  <si>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</si>
  <si>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</si>
  <si>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</si>
  <si>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</si>
  <si>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</si>
  <si>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</si>
  <si>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</si>
  <si>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</si>
  <si>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</si>
  <si>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</si>
  <si>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</si>
  <si>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</si>
  <si>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</si>
  <si>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</si>
  <si>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</si>
  <si>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</si>
  <si>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</si>
  <si>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</si>
  <si>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</si>
  <si>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</si>
  <si>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</si>
  <si>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</si>
  <si>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</si>
  <si>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</si>
  <si>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</si>
  <si>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</si>
  <si>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</si>
  <si>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</si>
  <si>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</si>
  <si>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</si>
  <si>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</si>
  <si>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</si>
  <si>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</si>
  <si>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</si>
  <si>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</si>
  <si>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</si>
  <si>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</si>
  <si>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</si>
  <si>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</si>
  <si>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</si>
  <si>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</si>
  <si>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</si>
  <si>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</si>
  <si>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</si>
  <si>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</si>
  <si>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</si>
  <si>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</si>
  <si>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</si>
  <si>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</si>
  <si>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</si>
  <si>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</si>
  <si>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</si>
  <si>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</si>
  <si>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</si>
  <si>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</si>
  <si>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</si>
  <si>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</si>
  <si>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</si>
  <si>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</si>
  <si>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</si>
  <si>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</si>
  <si>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</si>
  <si>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</si>
  <si>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</si>
  <si>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</si>
  <si>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</si>
  <si>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</si>
  <si>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</si>
  <si>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</si>
  <si>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</si>
  <si>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</si>
  <si>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</si>
  <si>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</si>
  <si>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</si>
  <si>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</si>
  <si>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</si>
  <si>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</si>
  <si>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</si>
  <si>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</si>
  <si>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</si>
  <si>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</si>
  <si>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</si>
  <si>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</si>
  <si>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</si>
  <si>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</si>
  <si>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</si>
  <si>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</si>
  <si>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</si>
  <si>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</si>
  <si>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</si>
  <si>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</si>
  <si>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</si>
  <si>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</si>
  <si>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</si>
  <si>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</si>
  <si>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</si>
  <si>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</si>
  <si>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</si>
  <si>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</si>
  <si>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</si>
  <si>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</si>
  <si>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</si>
  <si>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</si>
  <si>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</si>
  <si>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</si>
  <si>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</si>
  <si>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</si>
  <si>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</si>
  <si>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</si>
  <si>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</si>
  <si>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</si>
  <si>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</si>
  <si>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</si>
  <si>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</si>
  <si>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</si>
  <si>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</si>
  <si>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</si>
  <si>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</si>
  <si>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</si>
  <si>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</si>
  <si>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</si>
  <si>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</si>
  <si>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</si>
  <si>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</si>
  <si>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</si>
  <si>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</si>
  <si>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</si>
  <si>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</si>
  <si>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</si>
  <si>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</si>
  <si>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</si>
  <si>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</si>
  <si>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</si>
  <si>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</si>
  <si>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</si>
  <si>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</si>
  <si>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</si>
  <si>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</si>
  <si>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</si>
  <si>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</si>
  <si>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</si>
  <si>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</si>
  <si>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</si>
  <si>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</si>
  <si>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</si>
  <si>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</si>
  <si>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</si>
  <si>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</si>
  <si>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</si>
  <si>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</si>
  <si>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</si>
  <si>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</si>
  <si>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</si>
  <si>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</si>
  <si>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</si>
  <si>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</si>
  <si>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</si>
  <si>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</si>
  <si>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</si>
  <si>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</si>
  <si>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</si>
  <si>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</si>
  <si>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</si>
  <si>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</si>
  <si>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</si>
  <si>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</si>
  <si>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</si>
  <si>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</si>
  <si>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</si>
  <si>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</si>
  <si>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</si>
  <si>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</si>
  <si>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</si>
  <si>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</si>
  <si>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</si>
  <si>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</si>
  <si>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</si>
  <si>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</si>
  <si>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</si>
  <si>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</si>
  <si>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</si>
  <si>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</si>
  <si>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</si>
  <si>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</si>
  <si>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</si>
  <si>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</si>
  <si>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</si>
  <si>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</si>
  <si>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</si>
  <si>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</si>
  <si>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</si>
  <si>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</si>
  <si>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</si>
  <si>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</si>
  <si>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</si>
  <si>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</si>
  <si>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</si>
  <si>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</si>
  <si>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</si>
  <si>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</si>
  <si>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</si>
  <si>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</si>
  <si>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</si>
  <si>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</si>
  <si>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</si>
  <si>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</si>
  <si>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</si>
  <si>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</si>
  <si>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</si>
  <si>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</si>
  <si>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</si>
  <si>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</si>
  <si>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</si>
  <si>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</si>
  <si>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</si>
  <si>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</si>
  <si>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</si>
  <si>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</si>
  <si>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</si>
  <si>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</si>
  <si>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</si>
  <si>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</si>
  <si>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</si>
  <si>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</si>
  <si>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</si>
  <si>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</si>
  <si>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</si>
  <si>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</si>
  <si>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</si>
  <si>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</si>
  <si>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</si>
  <si>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</si>
  <si>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</si>
  <si>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</si>
  <si>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</si>
  <si>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</si>
  <si>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</si>
  <si>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</si>
  <si>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</si>
  <si>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</si>
  <si>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</si>
  <si>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</si>
  <si>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</si>
  <si>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</si>
  <si>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</si>
  <si>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</si>
  <si>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</si>
  <si>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</si>
  <si>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</si>
  <si>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</si>
  <si>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</si>
  <si>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</si>
  <si>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</si>
  <si>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</si>
  <si>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</si>
  <si>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</si>
  <si>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</si>
  <si>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</si>
  <si>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</si>
  <si>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</si>
  <si>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</si>
  <si>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</si>
  <si>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</si>
  <si>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</si>
  <si>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</si>
  <si>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</si>
  <si>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</si>
  <si>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</si>
  <si>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</si>
  <si>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</si>
  <si>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</si>
  <si>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</si>
  <si>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</si>
  <si>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</si>
  <si>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</si>
  <si>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</si>
  <si>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</si>
  <si>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</si>
  <si>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</si>
  <si>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</si>
  <si>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</si>
  <si>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</si>
  <si>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</si>
  <si>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</si>
  <si>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</si>
  <si>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</si>
  <si>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</si>
  <si>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</si>
  <si>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</si>
  <si>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</si>
  <si>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</si>
  <si>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</si>
  <si>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</si>
  <si>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</si>
  <si>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</si>
  <si>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</si>
  <si>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</si>
  <si>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</si>
  <si>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</si>
  <si>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</si>
  <si>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</si>
  <si>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</si>
  <si>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</si>
  <si>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</si>
  <si>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</si>
  <si>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</si>
  <si>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</si>
  <si>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</si>
  <si>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</si>
  <si>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</si>
  <si>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</si>
  <si>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</si>
  <si>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</si>
  <si>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</si>
  <si>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</si>
  <si>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</si>
  <si>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</si>
  <si>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</si>
  <si>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</si>
  <si>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</si>
  <si>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</si>
  <si>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</si>
  <si>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</si>
  <si>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</si>
  <si>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</si>
  <si>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</si>
  <si>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</si>
  <si>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</si>
  <si>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</si>
  <si>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</si>
  <si>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</si>
  <si>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</si>
  <si>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</si>
  <si>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</si>
  <si>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</si>
  <si>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</si>
  <si>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</si>
  <si>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</si>
  <si>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</si>
  <si>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</si>
  <si>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</si>
  <si>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</si>
  <si>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</si>
  <si>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</si>
  <si>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</si>
  <si>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</si>
  <si>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</si>
  <si>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</si>
  <si>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</si>
  <si>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</si>
  <si>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</si>
  <si>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</si>
  <si>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</si>
  <si>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</si>
  <si>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</si>
  <si>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</si>
  <si>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</si>
  <si>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</si>
  <si>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</si>
  <si>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</si>
  <si>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</si>
  <si>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</si>
  <si>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</si>
  <si>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</si>
  <si>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</si>
  <si>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</si>
  <si>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</si>
  <si>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</si>
  <si>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</si>
  <si>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</si>
  <si>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</si>
  <si>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</si>
  <si>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</si>
  <si>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</si>
  <si>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</si>
  <si>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</si>
  <si>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</si>
  <si>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</si>
  <si>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</si>
  <si>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</si>
  <si>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</si>
  <si>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</si>
  <si>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</si>
  <si>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</si>
  <si>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</si>
  <si>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</si>
  <si>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</si>
  <si>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</si>
  <si>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</si>
  <si>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</si>
  <si>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</si>
  <si>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</si>
  <si>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</si>
  <si>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</si>
  <si>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</si>
  <si>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</si>
  <si>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</si>
  <si>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</si>
  <si>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</si>
  <si>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</si>
  <si>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</si>
  <si>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</si>
  <si>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</si>
  <si>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</si>
  <si>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</si>
  <si>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</si>
  <si>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</si>
  <si>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</si>
  <si>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</si>
  <si>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</si>
  <si>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</si>
  <si>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</si>
  <si>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</si>
  <si>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</si>
  <si>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</si>
  <si>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</si>
  <si>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</si>
  <si>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</si>
  <si>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</si>
  <si>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</si>
  <si>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</si>
  <si>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</si>
  <si>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</si>
  <si>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</si>
  <si>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</si>
  <si>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</si>
  <si>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</si>
  <si>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</si>
  <si>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</si>
  <si>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</si>
  <si>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</si>
  <si>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</si>
  <si>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</si>
  <si>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</si>
  <si>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</si>
  <si>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</si>
  <si>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</si>
  <si>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</si>
  <si>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</si>
  <si>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</si>
  <si>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</si>
  <si>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</si>
  <si>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</si>
  <si>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</si>
  <si>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</si>
  <si>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</si>
  <si>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</si>
  <si>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</si>
  <si>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</si>
  <si>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</si>
  <si>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</si>
  <si>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</si>
  <si>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</si>
  <si>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</si>
  <si>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</si>
  <si>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</si>
  <si>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</si>
  <si>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</si>
  <si>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</si>
  <si>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</si>
  <si>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</si>
  <si>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</si>
  <si>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</si>
  <si>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</si>
  <si>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</si>
  <si>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</si>
  <si>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</si>
  <si>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</si>
  <si>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</si>
  <si>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</si>
  <si>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</si>
  <si>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</si>
  <si>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</si>
  <si>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</si>
  <si>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</si>
  <si>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</si>
  <si>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</si>
  <si>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</si>
  <si>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</si>
  <si>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</si>
  <si>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</si>
  <si>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</si>
  <si>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</si>
  <si>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</si>
  <si>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</si>
  <si>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</si>
  <si>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</si>
  <si>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</si>
  <si>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</si>
  <si>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</si>
  <si>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</si>
  <si>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</si>
  <si>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</si>
  <si>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</si>
  <si>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</si>
  <si>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</si>
  <si>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</si>
  <si>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</si>
  <si>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</si>
  <si>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</si>
  <si>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</si>
  <si>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</si>
  <si>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</si>
  <si>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</si>
  <si>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</si>
  <si>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</si>
  <si>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</si>
  <si>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</si>
  <si>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</si>
  <si>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</si>
  <si>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</si>
  <si>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</si>
  <si>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</si>
  <si>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</si>
  <si>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</si>
  <si>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</si>
  <si>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</si>
  <si>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</si>
  <si>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</si>
  <si>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</si>
  <si>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</si>
  <si>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</si>
  <si>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</si>
  <si>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</si>
  <si>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</si>
  <si>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</si>
  <si>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</si>
  <si>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</si>
  <si>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</si>
  <si>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</si>
  <si>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</si>
  <si>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</si>
  <si>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</si>
  <si>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</si>
  <si>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</si>
  <si>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</si>
  <si>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</si>
  <si>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</si>
  <si>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</si>
  <si>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</si>
  <si>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</si>
  <si>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</si>
  <si>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</si>
  <si>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</si>
  <si>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</si>
  <si>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</si>
  <si>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</si>
  <si>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</si>
  <si>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</si>
  <si>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</si>
  <si>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</si>
  <si>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</si>
  <si>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</si>
  <si>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</si>
  <si>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</si>
  <si>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</si>
  <si>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</si>
  <si>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</si>
  <si>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</si>
  <si>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</si>
  <si>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</si>
  <si>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</si>
  <si>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</si>
  <si>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</si>
  <si>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</si>
  <si>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</si>
  <si>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</si>
  <si>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</si>
  <si>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</si>
  <si>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</si>
  <si>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</si>
  <si>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</si>
  <si>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</si>
  <si>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</si>
  <si>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</si>
  <si>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</si>
  <si>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</si>
  <si>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</si>
  <si>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</si>
  <si>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</si>
  <si>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</si>
  <si>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</si>
  <si>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</si>
  <si>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</si>
  <si>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</si>
  <si>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</si>
  <si>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</si>
  <si>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</si>
  <si>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</si>
  <si>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</si>
  <si>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</si>
  <si>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</si>
  <si>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</si>
  <si>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</si>
  <si>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</si>
  <si>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</si>
  <si>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</si>
  <si>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</si>
  <si>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</si>
  <si>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</si>
  <si>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</si>
  <si>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</si>
  <si>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</si>
  <si>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</si>
  <si>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</si>
  <si>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</si>
  <si>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</si>
  <si>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</si>
  <si>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</si>
  <si>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</si>
  <si>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</si>
  <si>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</si>
  <si>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</si>
  <si>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</si>
  <si>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</si>
  <si>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</si>
  <si>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</si>
  <si>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</si>
  <si>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</si>
  <si>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</si>
  <si>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</si>
  <si>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</si>
  <si>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</si>
  <si>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</si>
  <si>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</si>
  <si>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</si>
  <si>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</si>
  <si>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</si>
  <si>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</si>
  <si>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</si>
  <si>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</si>
  <si>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</si>
  <si>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</si>
  <si>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</si>
  <si>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</si>
  <si>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</si>
  <si>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</si>
  <si>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</si>
  <si>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</si>
  <si>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</si>
  <si>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</si>
  <si>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</si>
  <si>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</si>
  <si>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</si>
  <si>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</si>
  <si>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</si>
  <si>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</si>
  <si>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</si>
  <si>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</si>
  <si>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</si>
  <si>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</si>
  <si>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</si>
  <si>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</si>
  <si>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</si>
  <si>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</si>
  <si>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</si>
  <si>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</si>
  <si>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</si>
  <si>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</si>
  <si>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</si>
  <si>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</si>
  <si>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</si>
  <si>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</si>
  <si>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</si>
  <si>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</si>
  <si>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</si>
  <si>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</si>
  <si>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</si>
  <si>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</si>
  <si>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</si>
  <si>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</si>
  <si>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</si>
  <si>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</si>
  <si>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</si>
  <si>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</si>
  <si>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</si>
  <si>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</si>
  <si>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</si>
  <si>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</si>
  <si>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</si>
  <si>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</si>
  <si>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</si>
  <si>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</si>
  <si>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</si>
  <si>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</si>
  <si>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</si>
  <si>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</si>
  <si>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</si>
  <si>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</si>
  <si>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</si>
  <si>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</si>
  <si>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</si>
  <si>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</si>
  <si>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</si>
  <si>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</si>
  <si>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</si>
  <si>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</si>
  <si>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</si>
  <si>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</si>
  <si>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</si>
  <si>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</si>
  <si>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</si>
  <si>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</si>
  <si>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</si>
  <si>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</si>
  <si>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</si>
  <si>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</si>
  <si>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</si>
  <si>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</si>
  <si>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</si>
  <si>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</si>
  <si>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</si>
  <si>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</si>
  <si>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</si>
  <si>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</si>
  <si>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</si>
  <si>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</si>
  <si>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</si>
  <si>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</si>
  <si>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</si>
  <si>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</si>
  <si>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</si>
  <si>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</si>
  <si>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</si>
  <si>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</si>
  <si>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</si>
  <si>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</si>
  <si>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</si>
  <si>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</si>
  <si>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</si>
  <si>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</si>
  <si>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</si>
  <si>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</si>
  <si>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</si>
  <si>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</si>
  <si>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</si>
  <si>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</si>
  <si>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</si>
  <si>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</si>
  <si>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</si>
  <si>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</si>
  <si>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</si>
  <si>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</si>
  <si>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</si>
  <si>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</si>
  <si>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</si>
  <si>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</si>
  <si>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</si>
  <si>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</si>
  <si>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</si>
  <si>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</si>
  <si>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</si>
  <si>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</si>
  <si>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</si>
  <si>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</si>
  <si>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</si>
  <si>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</si>
  <si>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</si>
  <si>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</si>
  <si>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</si>
  <si>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</si>
  <si>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</si>
  <si>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</si>
  <si>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</si>
  <si>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</si>
  <si>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</si>
  <si>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</si>
  <si>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</si>
  <si>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</si>
  <si>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</si>
  <si>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</si>
  <si>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</si>
  <si>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</si>
  <si>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</si>
  <si>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</si>
  <si>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</si>
  <si>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</si>
  <si>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</si>
  <si>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</si>
  <si>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</si>
  <si>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</si>
  <si>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</si>
  <si>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</si>
  <si>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</si>
  <si>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</si>
  <si>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</si>
  <si>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</si>
  <si>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</si>
  <si>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</si>
  <si>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</si>
  <si>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</si>
  <si>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</si>
  <si>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</si>
  <si>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</si>
  <si>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</si>
  <si>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</si>
  <si>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</si>
  <si>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</si>
  <si>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</si>
  <si>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</si>
  <si>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</si>
  <si>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</si>
  <si>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</si>
  <si>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</si>
  <si>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</si>
  <si>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</si>
  <si>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</si>
  <si>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</si>
  <si>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</si>
  <si>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</si>
  <si>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</si>
  <si>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</si>
  <si>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</si>
  <si>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</si>
  <si>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</si>
  <si>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</si>
  <si>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</si>
  <si>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</si>
  <si>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</si>
  <si>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</si>
  <si>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</si>
  <si>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</si>
  <si>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</si>
  <si>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</si>
  <si>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</si>
  <si>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</si>
  <si>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</si>
  <si>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</si>
  <si>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</si>
  <si>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</si>
  <si>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</si>
  <si>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</si>
  <si>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</si>
  <si>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</si>
  <si>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</si>
  <si>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</si>
  <si>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</si>
  <si>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</si>
  <si>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</si>
  <si>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</si>
  <si>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</si>
  <si>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</si>
  <si>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</si>
  <si>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</si>
  <si>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</si>
  <si>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</si>
  <si>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</si>
  <si>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</si>
  <si>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</si>
  <si>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</si>
  <si>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</si>
  <si>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</si>
  <si>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</si>
  <si>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</si>
  <si>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</si>
  <si>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</si>
  <si>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</si>
  <si>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</si>
  <si>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</si>
  <si>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</si>
  <si>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</si>
  <si>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</si>
  <si>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</si>
  <si>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</si>
  <si>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</si>
  <si>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</si>
  <si>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</si>
  <si>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</si>
  <si>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</si>
  <si>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</si>
  <si>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</si>
  <si>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</si>
  <si>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</si>
  <si>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</si>
  <si>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</si>
  <si>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</si>
  <si>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</si>
  <si>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</si>
  <si>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</si>
  <si>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</si>
  <si>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</si>
  <si>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</si>
  <si>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</si>
  <si>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</si>
  <si>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</si>
  <si>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</si>
  <si>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</si>
  <si>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</si>
  <si>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</si>
  <si>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</si>
  <si>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</si>
  <si>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</si>
  <si>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</si>
  <si>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</si>
  <si>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</si>
  <si>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</si>
  <si>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</si>
  <si>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</si>
  <si>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</si>
  <si>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</si>
  <si>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</si>
  <si>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</si>
  <si>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</si>
  <si>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</si>
  <si>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</si>
  <si>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</si>
  <si>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</si>
  <si>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</si>
  <si>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</si>
  <si>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</si>
  <si>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</si>
  <si>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</si>
  <si>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</si>
  <si>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</si>
  <si>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</si>
  <si>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</si>
  <si>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</si>
  <si>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</si>
  <si>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</si>
  <si>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</si>
  <si>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</si>
  <si>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</si>
  <si>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</si>
  <si>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</si>
  <si>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</si>
  <si>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</si>
  <si>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</si>
  <si>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</si>
  <si>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</si>
  <si>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</si>
  <si>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</si>
  <si>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</si>
  <si>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</si>
  <si>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</si>
  <si>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</si>
  <si>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</si>
  <si>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</si>
  <si>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</si>
  <si>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</si>
  <si>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</si>
  <si>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</si>
  <si>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</si>
  <si>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</si>
  <si>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</si>
  <si>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</si>
  <si>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</si>
  <si>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</si>
  <si>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</si>
  <si>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</si>
  <si>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</si>
  <si>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</si>
  <si>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</si>
  <si>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</si>
  <si>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</si>
  <si>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</si>
  <si>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</si>
  <si>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</si>
  <si>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</si>
  <si>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</si>
  <si>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</si>
  <si>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</si>
  <si>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</si>
  <si>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</si>
  <si>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</si>
  <si>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</si>
  <si>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</si>
  <si>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</si>
  <si>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</si>
  <si>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</si>
  <si>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</si>
  <si>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</si>
  <si>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</si>
  <si>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</si>
  <si>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</si>
  <si>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</si>
  <si>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</si>
  <si>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</si>
  <si>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</si>
  <si>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</si>
  <si>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</si>
  <si>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</si>
  <si>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</si>
  <si>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</si>
  <si>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</si>
  <si>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</si>
  <si>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</si>
  <si>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</si>
  <si>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</si>
  <si>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</si>
  <si>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</si>
  <si>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</si>
  <si>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</si>
  <si>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</si>
  <si>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</si>
  <si>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</si>
  <si>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</si>
  <si>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</si>
  <si>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</si>
  <si>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</si>
  <si>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</si>
  <si>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</si>
  <si>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</si>
  <si>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</si>
  <si>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</si>
  <si>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</si>
  <si>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</si>
  <si>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</si>
  <si>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</si>
  <si>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</si>
  <si>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</si>
  <si>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</si>
  <si>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</si>
  <si>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</si>
  <si>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</si>
  <si>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</si>
  <si>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</si>
  <si>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</si>
  <si>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</si>
  <si>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</si>
  <si>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</si>
  <si>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</si>
  <si>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</si>
  <si>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</si>
  <si>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</si>
  <si>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</si>
  <si>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</si>
  <si>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</si>
  <si>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</si>
  <si>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</si>
  <si>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</si>
  <si>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</si>
  <si>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</si>
  <si>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</si>
  <si>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</si>
  <si>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</si>
  <si>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</si>
  <si>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</si>
  <si>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</si>
  <si>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</si>
  <si>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</si>
  <si>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</si>
  <si>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</si>
  <si>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</si>
  <si>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</si>
  <si>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</si>
  <si>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</si>
  <si>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</si>
  <si>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</si>
  <si>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</si>
  <si>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</si>
  <si>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</si>
  <si>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</si>
  <si>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</si>
  <si>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</si>
  <si>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</si>
  <si>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</si>
  <si>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</si>
  <si>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</si>
  <si>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</si>
  <si>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</si>
  <si>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</si>
  <si>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</si>
  <si>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</si>
  <si>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</si>
  <si>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</si>
  <si>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</si>
  <si>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</si>
  <si>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</si>
  <si>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</si>
  <si>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</si>
  <si>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</si>
  <si>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</si>
  <si>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</si>
  <si>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</si>
  <si>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</si>
  <si>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</si>
  <si>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</si>
  <si>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</si>
  <si>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</si>
  <si>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</si>
  <si>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</si>
  <si>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</si>
  <si>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</si>
  <si>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</si>
  <si>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</si>
  <si>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</si>
  <si>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</si>
  <si>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</si>
  <si>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</si>
  <si>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</si>
  <si>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</si>
  <si>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</si>
  <si>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</si>
  <si>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</si>
  <si>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</si>
  <si>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</si>
  <si>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</si>
  <si>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</si>
  <si>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</si>
  <si>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</si>
  <si>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</si>
  <si>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</si>
  <si>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</si>
  <si>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</si>
  <si>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</si>
  <si>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</si>
  <si>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</si>
  <si>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</si>
  <si>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</si>
  <si>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</si>
  <si>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</si>
  <si>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</si>
  <si>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</si>
  <si>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</si>
  <si>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</si>
  <si>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</si>
  <si>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</si>
  <si>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</si>
  <si>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</si>
  <si>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</si>
  <si>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</si>
  <si>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</si>
  <si>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</si>
  <si>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</si>
  <si>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</si>
  <si>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</si>
  <si>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</si>
  <si>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</si>
  <si>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</si>
  <si>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</si>
  <si>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</si>
  <si>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</si>
  <si>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</si>
  <si>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</si>
  <si>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</si>
  <si>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</si>
  <si>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</si>
  <si>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</si>
  <si>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</si>
  <si>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</si>
  <si>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</si>
  <si>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</si>
  <si>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</si>
  <si>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</si>
  <si>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</si>
  <si>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</si>
  <si>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</si>
  <si>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</si>
  <si>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</si>
  <si>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</si>
  <si>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</si>
  <si>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</si>
  <si>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</si>
  <si>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</si>
  <si>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</si>
  <si>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</si>
  <si>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</si>
  <si>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</si>
  <si>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</si>
  <si>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</si>
  <si>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</si>
  <si>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</si>
  <si>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</si>
  <si>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</si>
  <si>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</si>
  <si>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</si>
  <si>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</si>
  <si>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</si>
  <si>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</si>
  <si>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</si>
  <si>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</si>
  <si>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</si>
  <si>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</si>
  <si>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</si>
  <si>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</si>
  <si>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</si>
  <si>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</si>
  <si>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</si>
  <si>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</si>
  <si>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</si>
  <si>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</si>
  <si>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</si>
  <si>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</si>
  <si>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</si>
  <si>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</si>
  <si>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</si>
  <si>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</si>
  <si>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</si>
  <si>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</si>
  <si>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</si>
  <si>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</si>
  <si>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</si>
  <si>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</si>
  <si>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</si>
  <si>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</si>
  <si>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</si>
  <si>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</si>
  <si>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</si>
  <si>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</si>
  <si>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</si>
  <si>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</si>
  <si>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</si>
  <si>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</si>
  <si>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</si>
  <si>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</si>
  <si>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</si>
  <si>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</si>
  <si>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</si>
  <si>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</si>
  <si>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</si>
  <si>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</si>
  <si>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</si>
  <si>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</si>
  <si>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</si>
  <si>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</si>
  <si>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</si>
  <si>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</si>
  <si>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</si>
  <si>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</si>
  <si>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</si>
  <si>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</si>
  <si>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</si>
  <si>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</si>
  <si>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</si>
  <si>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</si>
  <si>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</si>
  <si>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</si>
  <si>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</si>
  <si>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</si>
  <si>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</si>
  <si>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</si>
  <si>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</si>
  <si>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</si>
  <si>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</si>
  <si>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</si>
  <si>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</si>
  <si>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</si>
  <si>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</si>
  <si>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</si>
  <si>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</si>
  <si>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</si>
  <si>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</si>
  <si>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</si>
  <si>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</si>
  <si>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</si>
  <si>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</si>
  <si>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</si>
  <si>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</si>
  <si>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</si>
  <si>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</si>
  <si>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</si>
  <si>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</si>
  <si>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</si>
  <si>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</si>
  <si>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</si>
  <si>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</si>
  <si>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</si>
  <si>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</si>
  <si>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</si>
  <si>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</si>
  <si>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</si>
  <si>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</si>
  <si>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</si>
  <si>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</si>
  <si>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</si>
  <si>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</si>
  <si>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</si>
  <si>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</si>
  <si>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</si>
  <si>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</si>
  <si>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</si>
  <si>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</si>
  <si>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</si>
  <si>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</si>
  <si>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</si>
  <si>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</si>
  <si>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</si>
  <si>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</si>
  <si>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</si>
  <si>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</si>
  <si>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</si>
  <si>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</si>
  <si>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</si>
  <si>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</si>
  <si>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</si>
  <si>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</si>
  <si>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</si>
  <si>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</si>
  <si>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</si>
  <si>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</si>
  <si>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</si>
  <si>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</si>
  <si>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</si>
  <si>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</si>
  <si>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</si>
  <si>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</si>
  <si>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</si>
  <si>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</si>
  <si>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</si>
  <si>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</si>
  <si>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</si>
  <si>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</si>
  <si>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</si>
  <si>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</si>
  <si>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</si>
  <si>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</si>
  <si>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</si>
  <si>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</si>
  <si>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</si>
  <si>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</si>
  <si>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</si>
  <si>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</si>
  <si>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</si>
  <si>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</si>
  <si>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</si>
  <si>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</si>
  <si>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</si>
  <si>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</si>
  <si>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</si>
  <si>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</si>
  <si>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</si>
  <si>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</si>
  <si>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</si>
  <si>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</si>
  <si>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</si>
  <si>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</si>
  <si>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</si>
  <si>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</si>
  <si>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</si>
  <si>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</si>
  <si>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</si>
  <si>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</si>
  <si>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</si>
  <si>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</si>
  <si>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</si>
  <si>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</si>
  <si>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</si>
  <si>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</si>
  <si>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</si>
  <si>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</si>
  <si>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</si>
  <si>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</si>
  <si>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</si>
  <si>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</si>
  <si>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</si>
  <si>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</si>
  <si>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</si>
  <si>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</si>
  <si>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</si>
  <si>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</si>
  <si>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</si>
  <si>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</si>
  <si>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</si>
  <si>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</si>
  <si>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</si>
  <si>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</si>
  <si>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</si>
  <si>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</si>
  <si>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</si>
  <si>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</si>
  <si>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</si>
  <si>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</si>
  <si>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</si>
  <si>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</si>
  <si>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</si>
  <si>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</si>
  <si>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</si>
  <si>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</si>
  <si>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</si>
  <si>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</si>
  <si>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</si>
  <si>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</si>
  <si>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</si>
  <si>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</si>
  <si>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</si>
  <si>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</si>
  <si>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</si>
  <si>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</si>
  <si>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</si>
  <si>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</si>
  <si>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</si>
  <si>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</si>
  <si>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</si>
  <si>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</si>
  <si>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</si>
  <si>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</si>
  <si>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</si>
  <si>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</si>
  <si>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</si>
  <si>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</si>
  <si>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</si>
  <si>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</si>
  <si>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</si>
  <si>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</si>
  <si>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</si>
  <si>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</si>
  <si>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</si>
  <si>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</si>
  <si>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</si>
  <si>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</si>
  <si>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</si>
  <si>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</si>
  <si>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</si>
  <si>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</si>
  <si>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</si>
  <si>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</si>
  <si>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</si>
  <si>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</si>
  <si>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</si>
  <si>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</si>
  <si>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</si>
  <si>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</si>
  <si>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</si>
  <si>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</si>
  <si>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</si>
  <si>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</si>
  <si>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</si>
  <si>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</si>
  <si>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</si>
  <si>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</si>
  <si>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</si>
  <si>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</si>
  <si>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</si>
  <si>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</si>
  <si>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</si>
  <si>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</si>
  <si>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</si>
  <si>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</si>
  <si>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</si>
  <si>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</si>
  <si>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</si>
  <si>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</si>
  <si>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</si>
  <si>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</si>
  <si>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</si>
  <si>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</si>
  <si>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</si>
  <si>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</si>
  <si>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</si>
  <si>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</si>
  <si>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</si>
  <si>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</si>
  <si>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</si>
  <si>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</si>
  <si>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</si>
  <si>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</si>
  <si>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</si>
  <si>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</si>
  <si>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</si>
  <si>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</si>
  <si>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</si>
  <si>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</si>
  <si>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</si>
  <si>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</si>
  <si>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</si>
  <si>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</si>
  <si>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</si>
  <si>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</si>
  <si>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</si>
  <si>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</si>
  <si>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</si>
  <si>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</si>
  <si>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</si>
  <si>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</si>
  <si>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</si>
  <si>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</si>
  <si>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</si>
  <si>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</si>
  <si>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</si>
  <si>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</si>
  <si>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</si>
  <si>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</si>
  <si>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</si>
  <si>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</si>
  <si>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</si>
  <si>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</si>
  <si>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</si>
  <si>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</si>
  <si>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</si>
  <si>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</si>
  <si>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</si>
  <si>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</si>
  <si>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</si>
  <si>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</si>
  <si>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</si>
  <si>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</si>
  <si>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</si>
  <si>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</si>
  <si>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</si>
  <si>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</si>
  <si>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</si>
  <si>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</si>
  <si>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</si>
  <si>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</si>
  <si>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</si>
  <si>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</si>
  <si>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</si>
  <si>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</si>
  <si>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</si>
  <si>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</si>
  <si>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</si>
  <si>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</si>
  <si>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</si>
  <si>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</si>
  <si>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</si>
  <si>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</si>
  <si>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</si>
  <si>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</si>
  <si>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</si>
  <si>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</si>
  <si>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</si>
  <si>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</si>
  <si>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</si>
  <si>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</si>
  <si>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</si>
  <si>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</si>
  <si>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</si>
  <si>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</si>
  <si>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</si>
  <si>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</si>
  <si>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</si>
  <si>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</si>
  <si>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</si>
  <si>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</si>
  <si>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</si>
  <si>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</si>
  <si>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</si>
  <si>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</si>
  <si>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</si>
  <si>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</si>
  <si>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</si>
  <si>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</si>
  <si>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</si>
  <si>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</si>
  <si>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</si>
  <si>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</si>
  <si>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</si>
  <si>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</si>
  <si>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</si>
  <si>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</si>
  <si>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</si>
  <si>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</si>
  <si>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</si>
  <si>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</si>
  <si>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</si>
  <si>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</si>
  <si>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</si>
  <si>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</si>
  <si>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</si>
  <si>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</si>
  <si>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</si>
  <si>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</si>
  <si>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</si>
  <si>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</si>
  <si>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</si>
  <si>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</si>
  <si>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</si>
  <si>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</si>
  <si>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</si>
  <si>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</si>
  <si>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</si>
  <si>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</si>
  <si>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</si>
  <si>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</si>
  <si>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</si>
  <si>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</si>
  <si>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</si>
  <si>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</si>
  <si>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</si>
  <si>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</si>
  <si>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</si>
  <si>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</si>
  <si>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</si>
  <si>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</si>
  <si>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</si>
  <si>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</si>
  <si>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</si>
  <si>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</si>
  <si>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</si>
  <si>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</si>
  <si>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</si>
  <si>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</si>
  <si>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</si>
  <si>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</si>
  <si>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</si>
  <si>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</si>
  <si>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</si>
  <si>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</si>
  <si>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</si>
  <si>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</si>
  <si>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</si>
  <si>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</si>
  <si>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</si>
  <si>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</si>
  <si>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</si>
  <si>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</si>
  <si>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</si>
  <si>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</si>
  <si>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</si>
  <si>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</si>
  <si>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</si>
  <si>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</si>
  <si>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</si>
  <si>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</si>
  <si>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</si>
  <si>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</si>
  <si>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</si>
  <si>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</si>
  <si>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</si>
  <si>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</si>
  <si>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</si>
  <si>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</si>
  <si>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</si>
  <si>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</si>
  <si>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</si>
  <si>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</si>
  <si>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</si>
  <si>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</si>
  <si>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</si>
  <si>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</si>
  <si>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</si>
  <si>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</si>
  <si>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</si>
  <si>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</si>
  <si>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</si>
  <si>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</si>
  <si>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</si>
  <si>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</si>
  <si>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</si>
  <si>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</si>
  <si>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</si>
  <si>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</si>
  <si>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</si>
  <si>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</si>
  <si>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</si>
  <si>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</si>
  <si>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</si>
  <si>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</si>
  <si>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</si>
  <si>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</si>
  <si>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</si>
  <si>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</si>
  <si>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</si>
  <si>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</si>
  <si>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</si>
  <si>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</si>
  <si>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</si>
  <si>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</si>
  <si>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</si>
  <si>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</si>
  <si>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</si>
  <si>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</si>
  <si>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</si>
  <si>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</si>
  <si>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</si>
  <si>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</si>
  <si>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</si>
  <si>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</si>
  <si>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</si>
  <si>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</si>
  <si>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</si>
  <si>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</si>
  <si>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</si>
  <si>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</si>
  <si>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</si>
  <si>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</si>
  <si>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</si>
  <si>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</si>
  <si>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</si>
  <si>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</si>
  <si>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</si>
  <si>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</si>
  <si>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</si>
  <si>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</si>
  <si>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</si>
  <si>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</si>
  <si>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</si>
  <si>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</si>
  <si>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</si>
  <si>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</si>
  <si>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</si>
  <si>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</si>
  <si>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</si>
  <si>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</si>
  <si>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</si>
  <si>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</si>
  <si>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</si>
  <si>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</si>
  <si>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</si>
  <si>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</si>
  <si>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</si>
  <si>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</si>
  <si>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</si>
  <si>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</si>
  <si>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</si>
  <si>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</si>
  <si>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</si>
  <si>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</si>
  <si>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</si>
  <si>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</si>
  <si>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</si>
  <si>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</si>
  <si>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</si>
  <si>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</si>
  <si>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</si>
  <si>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</si>
  <si>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</si>
  <si>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</si>
  <si>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</si>
  <si>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</si>
  <si>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</si>
  <si>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</si>
  <si>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</si>
  <si>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</si>
  <si>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</si>
  <si>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</si>
  <si>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</si>
  <si>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</si>
  <si>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</si>
  <si>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</si>
  <si>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</si>
  <si>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</si>
  <si>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</si>
  <si>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</si>
  <si>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</si>
  <si>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</si>
  <si>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</si>
  <si>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</si>
  <si>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</si>
  <si>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</si>
  <si>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</si>
  <si>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</si>
  <si>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</si>
  <si>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</si>
  <si>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</si>
  <si>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</si>
  <si>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</si>
  <si>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</si>
  <si>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</si>
  <si>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</si>
  <si>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</si>
  <si>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</si>
  <si>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</si>
  <si>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</si>
  <si>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</si>
  <si>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</si>
  <si>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</si>
  <si>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</si>
  <si>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</si>
  <si>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</si>
  <si>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</si>
  <si>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</si>
  <si>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</si>
  <si>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</si>
  <si>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</si>
  <si>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</si>
  <si>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</si>
  <si>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</si>
  <si>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</si>
  <si>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</si>
  <si>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</si>
  <si>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</si>
  <si>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</si>
  <si>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</si>
  <si>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</si>
  <si>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</si>
  <si>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</si>
  <si>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</si>
  <si>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</si>
  <si>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</si>
  <si>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</si>
  <si>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</si>
  <si>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</si>
  <si>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</si>
  <si>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</si>
  <si>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</si>
  <si>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</si>
  <si>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</si>
  <si>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</si>
  <si>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</si>
  <si>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</si>
  <si>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</si>
  <si>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</si>
  <si>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</si>
  <si>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</si>
  <si>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</si>
  <si>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</si>
  <si>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</si>
  <si>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</si>
  <si>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</si>
  <si>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</si>
  <si>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</si>
  <si>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</si>
  <si>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</si>
  <si>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</si>
  <si>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</si>
  <si>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</si>
  <si>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</si>
  <si>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</si>
  <si>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</si>
  <si>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</si>
  <si>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</si>
  <si>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</si>
  <si>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</si>
  <si>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</si>
  <si>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</si>
  <si>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</si>
  <si>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</si>
  <si>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</si>
  <si>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</si>
  <si>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</si>
  <si>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</si>
  <si>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</si>
  <si>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</si>
  <si>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</si>
  <si>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</si>
  <si>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</si>
  <si>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</si>
  <si>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</si>
  <si>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</si>
  <si>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</si>
  <si>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</si>
  <si>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</si>
  <si>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</si>
  <si>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</si>
  <si>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</si>
  <si>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</si>
  <si>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</si>
  <si>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</si>
  <si>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</si>
  <si>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</si>
  <si>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</si>
  <si>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</si>
  <si>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</si>
  <si>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</si>
  <si>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</si>
  <si>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</si>
  <si>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</si>
  <si>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</si>
  <si>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</si>
  <si>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</si>
  <si>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</si>
  <si>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</si>
  <si>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</si>
  <si>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</si>
  <si>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</si>
  <si>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</si>
  <si>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</si>
  <si>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</si>
  <si>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</si>
  <si>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</si>
  <si>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</si>
  <si>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</si>
  <si>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</si>
  <si>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</si>
  <si>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</si>
  <si>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</si>
  <si>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</si>
  <si>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</si>
  <si>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</si>
  <si>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</si>
  <si>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</si>
  <si>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</si>
  <si>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</si>
  <si>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</si>
  <si>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</si>
  <si>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</si>
  <si>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</si>
  <si>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</si>
  <si>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</si>
  <si>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</si>
  <si>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</si>
  <si>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</si>
  <si>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</si>
  <si>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</si>
  <si>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</si>
  <si>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</si>
  <si>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</si>
  <si>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</si>
  <si>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</si>
  <si>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</si>
  <si>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</si>
  <si>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</si>
  <si>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</si>
  <si>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</si>
  <si>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</si>
  <si>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</si>
  <si>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</si>
  <si>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</si>
  <si>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</si>
  <si>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</si>
  <si>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</si>
  <si>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</si>
  <si>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</si>
  <si>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</si>
  <si>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</si>
  <si>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</si>
  <si>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</si>
  <si>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</si>
  <si>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</si>
  <si>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</si>
  <si>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</si>
  <si>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</si>
  <si>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</si>
  <si>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</si>
  <si>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</si>
  <si>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</si>
  <si>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</si>
  <si>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</si>
  <si>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</si>
  <si>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</si>
  <si>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</si>
  <si>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</si>
  <si>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</si>
  <si>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</si>
  <si>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</si>
  <si>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</si>
  <si>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</si>
  <si>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</si>
  <si>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</si>
  <si>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</si>
  <si>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</si>
  <si>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</si>
  <si>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</si>
  <si>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</si>
  <si>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</si>
  <si>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</si>
  <si>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</si>
  <si>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</si>
  <si>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</si>
  <si>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</si>
  <si>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</si>
  <si>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</si>
  <si>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</si>
  <si>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</si>
  <si>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</si>
  <si>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</si>
  <si>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</si>
  <si>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</si>
  <si>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</si>
  <si>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</si>
  <si>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</si>
  <si>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</si>
  <si>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</si>
  <si>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</si>
  <si>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</si>
  <si>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</si>
  <si>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</si>
  <si>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</si>
  <si>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</si>
  <si>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</si>
  <si>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</si>
  <si>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</si>
  <si>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</si>
  <si>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</si>
  <si>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</si>
  <si>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</si>
  <si>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</si>
  <si>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</si>
  <si>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</si>
  <si>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</si>
  <si>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</si>
  <si>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</si>
  <si>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</si>
  <si>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</si>
  <si>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</si>
  <si>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</si>
  <si>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</si>
  <si>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</si>
  <si>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</si>
  <si>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</si>
  <si>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</si>
  <si>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</si>
  <si>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</si>
  <si>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</si>
  <si>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</si>
  <si>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</si>
  <si>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</si>
  <si>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</si>
  <si>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</si>
  <si>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</si>
  <si>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</si>
  <si>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</si>
  <si>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</si>
  <si>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</si>
  <si>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</si>
  <si>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</si>
  <si>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</si>
  <si>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</si>
  <si>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</si>
  <si>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</si>
  <si>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</si>
  <si>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</si>
  <si>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</si>
  <si>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</si>
  <si>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</si>
  <si>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</si>
  <si>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</si>
  <si>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</si>
  <si>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</si>
  <si>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</si>
  <si>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</si>
  <si>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</si>
  <si>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</si>
  <si>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</si>
  <si>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</si>
  <si>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</si>
  <si>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</si>
  <si>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</si>
  <si>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</si>
  <si>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</si>
  <si>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</si>
  <si>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</si>
  <si>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</si>
  <si>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</si>
  <si>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</si>
  <si>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</si>
  <si>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</si>
  <si>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</si>
  <si>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</si>
  <si>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</si>
  <si>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</si>
  <si>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</si>
  <si>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</si>
  <si>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</si>
  <si>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</si>
  <si>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</si>
  <si>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</si>
  <si>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</si>
  <si>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</si>
  <si>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</si>
  <si>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</si>
  <si>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</si>
  <si>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</si>
  <si>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</si>
  <si>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</si>
  <si>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</si>
  <si>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</si>
  <si>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</si>
  <si>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</si>
  <si>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</si>
  <si>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</si>
  <si>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</si>
  <si>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</si>
  <si>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</si>
  <si>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</si>
  <si>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</si>
  <si>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</si>
  <si>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</si>
  <si>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</si>
  <si>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</si>
  <si>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</si>
  <si>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</si>
  <si>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</si>
  <si>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</si>
  <si>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</si>
  <si>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</si>
  <si>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</si>
  <si>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</si>
  <si>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</si>
  <si>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</si>
  <si>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</si>
  <si>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</si>
  <si>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</si>
  <si>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</si>
  <si>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</si>
  <si>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</si>
  <si>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</si>
  <si>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</si>
  <si>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</si>
  <si>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</si>
  <si>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</si>
  <si>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</si>
  <si>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</si>
  <si>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</si>
  <si>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</si>
  <si>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</si>
  <si>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</si>
  <si>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</si>
  <si>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</si>
  <si>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</si>
  <si>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</si>
  <si>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</si>
  <si>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</si>
  <si>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</si>
  <si>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</si>
  <si>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</si>
  <si>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</si>
  <si>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</si>
  <si>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</si>
  <si>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</si>
  <si>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</si>
  <si>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</si>
  <si>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</si>
  <si>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</si>
  <si>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</si>
  <si>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</si>
  <si>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</si>
  <si>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</si>
  <si>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</si>
  <si>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</si>
  <si>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</si>
  <si>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</si>
  <si>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</si>
  <si>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</si>
  <si>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</si>
  <si>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</si>
  <si>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</si>
  <si>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</si>
  <si>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</si>
  <si>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</si>
  <si>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</si>
  <si>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</si>
  <si>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</si>
  <si>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</si>
  <si>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</si>
  <si>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</si>
  <si>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</si>
  <si>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</si>
  <si>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</si>
  <si>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</si>
  <si>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</si>
  <si>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</si>
  <si>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</si>
  <si>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</si>
  <si>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</si>
  <si>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</si>
  <si>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</si>
  <si>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</si>
  <si>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</si>
  <si>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</si>
  <si>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</si>
  <si>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</si>
  <si>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</si>
  <si>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</si>
  <si>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</si>
  <si>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</si>
  <si>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</si>
  <si>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</si>
  <si>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</si>
  <si>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</si>
  <si>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</si>
  <si>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</si>
  <si>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</si>
  <si>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</si>
  <si>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</si>
  <si>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</si>
  <si>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</si>
  <si>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</si>
  <si>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</si>
  <si>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</si>
  <si>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</si>
  <si>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</si>
  <si>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</si>
  <si>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</si>
  <si>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</si>
  <si>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</si>
  <si>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</si>
  <si>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</si>
  <si>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</si>
  <si>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</si>
  <si>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</si>
  <si>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</si>
  <si>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</si>
  <si>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</si>
  <si>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</si>
  <si>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</si>
  <si>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</si>
  <si>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</si>
  <si>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</si>
  <si>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</si>
  <si>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</si>
  <si>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</si>
  <si>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</si>
  <si>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</si>
  <si>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</si>
  <si>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</si>
  <si>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</si>
  <si>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</si>
  <si>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</si>
  <si>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</si>
  <si>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</si>
  <si>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</si>
  <si>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</si>
  <si>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</si>
  <si>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</si>
  <si>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</si>
  <si>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</si>
  <si>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</si>
  <si>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</si>
  <si>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</si>
  <si>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</si>
  <si>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</si>
  <si>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</si>
  <si>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</si>
  <si>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</si>
  <si>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</si>
  <si>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</si>
  <si>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</si>
  <si>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</si>
  <si>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</si>
  <si>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</si>
  <si>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</si>
  <si>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</si>
  <si>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</si>
  <si>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</si>
  <si>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</si>
  <si>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</si>
  <si>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</si>
  <si>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</si>
  <si>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</si>
  <si>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</si>
  <si>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</si>
  <si>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</si>
  <si>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</si>
  <si>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</si>
  <si>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</si>
  <si>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</si>
  <si>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</si>
  <si>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</si>
  <si>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</si>
  <si>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</si>
  <si>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</si>
  <si>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</si>
  <si>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</si>
  <si>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</si>
  <si>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</si>
  <si>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</si>
  <si>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</si>
  <si>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</si>
  <si>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</si>
  <si>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</si>
  <si>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</si>
  <si>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</si>
  <si>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</si>
  <si>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</si>
  <si>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</si>
  <si>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</si>
  <si>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</si>
  <si>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</si>
  <si>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</si>
  <si>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</si>
  <si>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</si>
  <si>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</si>
  <si>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</si>
  <si>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</si>
  <si>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</si>
  <si>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</si>
  <si>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</si>
  <si>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</si>
  <si>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</si>
  <si>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</si>
  <si>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</si>
  <si>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</si>
  <si>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</si>
  <si>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</si>
  <si>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</si>
  <si>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</si>
  <si>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</si>
  <si>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</si>
  <si>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</si>
  <si>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</si>
  <si>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</si>
  <si>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</si>
  <si>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</si>
  <si>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</si>
  <si>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</si>
  <si>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</si>
  <si>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</si>
  <si>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</si>
  <si>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</si>
  <si>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</si>
  <si>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</si>
  <si>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</si>
  <si>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</si>
  <si>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</si>
  <si>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</si>
  <si>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</si>
  <si>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</si>
  <si>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</si>
  <si>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</si>
  <si>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</si>
  <si>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</si>
  <si>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</si>
  <si>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</si>
  <si>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</si>
  <si>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</si>
  <si>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</si>
  <si>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</si>
  <si>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</si>
  <si>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</si>
  <si>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</si>
  <si>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</si>
  <si>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</si>
  <si>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</si>
  <si>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</si>
  <si>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</si>
  <si>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</si>
  <si>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</si>
  <si>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</si>
  <si>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</si>
  <si>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</si>
  <si>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</si>
  <si>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</si>
  <si>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</si>
  <si>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</si>
  <si>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</si>
  <si>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</si>
  <si>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</si>
  <si>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</si>
  <si>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</si>
  <si>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</si>
  <si>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</si>
  <si>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</si>
  <si>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</si>
  <si>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</si>
  <si>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</si>
  <si>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</si>
  <si>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</si>
  <si>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</si>
  <si>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</si>
  <si>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</si>
  <si>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</si>
  <si>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</si>
  <si>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</si>
  <si>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</si>
  <si>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</si>
  <si>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</si>
  <si>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</si>
  <si>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</si>
  <si>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</si>
  <si>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</si>
  <si>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</si>
  <si>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</si>
  <si>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</si>
  <si>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</si>
  <si>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</si>
  <si>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</si>
  <si>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</si>
  <si>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</si>
  <si>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</si>
  <si>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</si>
  <si>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</si>
  <si>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</si>
  <si>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</si>
  <si>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</si>
  <si>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</si>
  <si>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</si>
  <si>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</si>
  <si>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</si>
  <si>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</si>
  <si>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</si>
  <si>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</si>
  <si>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</si>
  <si>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</si>
  <si>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</si>
  <si>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</si>
  <si>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</si>
  <si>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</si>
  <si>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</si>
  <si>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</si>
  <si>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</si>
  <si>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</si>
  <si>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</si>
  <si>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</si>
  <si>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</si>
  <si>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</si>
  <si>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</si>
  <si>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</si>
  <si>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</si>
  <si>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</si>
  <si>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</si>
  <si>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</si>
  <si>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</si>
  <si>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</si>
  <si>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</si>
  <si>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</si>
  <si>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</si>
  <si>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</si>
  <si>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</si>
  <si>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</si>
  <si>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</si>
  <si>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</si>
  <si>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</si>
  <si>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</si>
  <si>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</si>
  <si>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</si>
  <si>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</si>
  <si>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</si>
  <si>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</si>
  <si>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</si>
  <si>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</si>
  <si>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</si>
  <si>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</si>
  <si>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</si>
  <si>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</si>
  <si>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</si>
  <si>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</si>
  <si>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</si>
  <si>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</si>
  <si>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</si>
  <si>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</si>
  <si>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</si>
  <si>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</si>
  <si>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</si>
  <si>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</si>
  <si>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</si>
  <si>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</si>
  <si>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</si>
  <si>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</si>
  <si>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</si>
  <si>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</si>
  <si>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</si>
  <si>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</si>
  <si>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</si>
  <si>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</si>
  <si>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</si>
  <si>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</si>
  <si>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</si>
  <si>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</si>
  <si>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</si>
  <si>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</si>
  <si>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</si>
  <si>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</si>
  <si>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</si>
  <si>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</si>
  <si>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</si>
  <si>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</si>
  <si>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</si>
  <si>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</si>
  <si>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</si>
  <si>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</si>
  <si>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</si>
  <si>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</si>
  <si>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</si>
  <si>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</si>
  <si>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</si>
  <si>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</si>
  <si>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</si>
  <si>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</si>
  <si>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</si>
  <si>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</si>
  <si>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</si>
  <si>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</si>
  <si>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</si>
  <si>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</si>
  <si>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</si>
  <si>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</si>
  <si>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</si>
  <si>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</si>
  <si>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</si>
  <si>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</si>
  <si>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</si>
  <si>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</si>
  <si>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</si>
  <si>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</si>
  <si>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</si>
  <si>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</si>
  <si>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</si>
  <si>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</si>
  <si>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</si>
  <si>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</si>
  <si>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</si>
  <si>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</si>
  <si>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</si>
  <si>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</si>
  <si>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</si>
  <si>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</si>
  <si>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</si>
  <si>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</si>
  <si>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</si>
  <si>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</si>
  <si>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</si>
  <si>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</si>
  <si>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</si>
  <si>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</si>
  <si>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</si>
  <si>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</si>
  <si>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</si>
  <si>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</si>
  <si>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</si>
  <si>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</si>
  <si>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</si>
  <si>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</si>
  <si>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</si>
  <si>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</si>
  <si>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</si>
  <si>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</si>
  <si>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</si>
  <si>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</si>
  <si>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</si>
  <si>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</si>
  <si>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</si>
  <si>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</si>
  <si>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</si>
  <si>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</si>
  <si>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</si>
  <si>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</si>
  <si>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</si>
  <si>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</si>
  <si>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</si>
  <si>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</si>
  <si>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</si>
  <si>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</si>
  <si>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</si>
  <si>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</si>
  <si>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</si>
  <si>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</si>
  <si>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</si>
  <si>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</si>
  <si>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</si>
  <si>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</si>
  <si>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</si>
  <si>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</si>
  <si>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</si>
  <si>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</si>
  <si>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</si>
  <si>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</si>
  <si>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</si>
  <si>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</si>
  <si>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</si>
  <si>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</si>
  <si>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</si>
  <si>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</si>
  <si>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</si>
  <si>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</si>
  <si>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</si>
  <si>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</si>
  <si>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</si>
  <si>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</si>
  <si>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</si>
  <si>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</si>
  <si>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</si>
  <si>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</si>
  <si>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</si>
  <si>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</si>
  <si>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</si>
  <si>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</si>
  <si>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</si>
  <si>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</si>
  <si>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</si>
  <si>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</si>
  <si>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</si>
  <si>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</si>
  <si>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</si>
  <si>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</si>
  <si>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</si>
  <si>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</si>
  <si>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</si>
  <si>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</si>
  <si>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</si>
  <si>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</si>
  <si>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</si>
  <si>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</si>
  <si>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</si>
  <si>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</si>
  <si>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</si>
  <si>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</si>
  <si>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</si>
  <si>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</si>
  <si>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</si>
  <si>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</si>
  <si>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</si>
  <si>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</si>
  <si>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</si>
  <si>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</si>
  <si>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</si>
  <si>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</si>
  <si>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</si>
  <si>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</si>
  <si>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</si>
  <si>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</si>
  <si>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</si>
  <si>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</si>
  <si>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</si>
  <si>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</si>
  <si>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</si>
  <si>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</si>
  <si>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</si>
  <si>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</si>
  <si>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</si>
  <si>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</si>
  <si>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</si>
  <si>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</si>
  <si>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</si>
  <si>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</si>
  <si>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</si>
  <si>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</si>
  <si>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</si>
  <si>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</si>
  <si>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</si>
  <si>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</si>
  <si>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</si>
  <si>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</si>
  <si>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</si>
  <si>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</si>
  <si>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</si>
  <si>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</si>
  <si>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</si>
  <si>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</si>
  <si>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</si>
  <si>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</si>
  <si>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</si>
  <si>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</si>
  <si>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</si>
  <si>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</si>
  <si>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</si>
  <si>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</si>
  <si>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</si>
  <si>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</si>
  <si>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</si>
  <si>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</si>
  <si>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</si>
  <si>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</si>
  <si>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</si>
  <si>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</si>
  <si>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</si>
  <si>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</si>
  <si>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</si>
  <si>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</si>
  <si>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</si>
  <si>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</si>
  <si>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</si>
  <si>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</si>
  <si>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</si>
  <si>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</si>
  <si>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</si>
  <si>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</si>
  <si>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</si>
  <si>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</si>
  <si>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</si>
  <si>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</si>
  <si>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</si>
  <si>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</si>
  <si>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</si>
  <si>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</si>
  <si>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</si>
  <si>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</si>
  <si>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</si>
  <si>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</si>
  <si>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</si>
  <si>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</si>
  <si>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</si>
  <si>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</si>
  <si>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</si>
  <si>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</si>
  <si>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</si>
  <si>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</si>
  <si>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</si>
  <si>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</si>
  <si>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</si>
  <si>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</si>
  <si>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</si>
  <si>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</si>
  <si>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</si>
  <si>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</si>
  <si>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</si>
  <si>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</si>
  <si>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</si>
  <si>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</si>
  <si>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</si>
  <si>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</si>
  <si>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</si>
  <si>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</si>
  <si>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</si>
  <si>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</si>
  <si>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</si>
  <si>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</si>
  <si>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</si>
  <si>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</si>
  <si>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</si>
  <si>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</si>
  <si>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</si>
  <si>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</si>
  <si>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</si>
  <si>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</si>
  <si>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</si>
  <si>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</si>
  <si>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</si>
  <si>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</si>
  <si>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</si>
  <si>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</si>
  <si>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</si>
  <si>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</si>
  <si>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</si>
  <si>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</si>
  <si>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</si>
  <si>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</si>
  <si>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</si>
  <si>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</si>
  <si>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</si>
  <si>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</si>
  <si>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</si>
  <si>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</si>
  <si>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</si>
  <si>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</si>
  <si>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</si>
  <si>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</si>
  <si>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</si>
  <si>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</si>
  <si>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</si>
  <si>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</si>
  <si>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</si>
  <si>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</si>
  <si>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</si>
  <si>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</si>
  <si>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</si>
  <si>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</si>
  <si>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</si>
  <si>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</si>
  <si>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</si>
  <si>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</si>
  <si>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</si>
  <si>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</si>
  <si>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</si>
  <si>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</si>
  <si>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</si>
  <si>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</si>
  <si>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</si>
  <si>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</si>
  <si>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</si>
  <si>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</si>
  <si>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</si>
  <si>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</si>
  <si>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</si>
  <si>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</si>
  <si>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</si>
  <si>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</si>
  <si>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</si>
  <si>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</si>
  <si>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</si>
  <si>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</si>
  <si>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</si>
  <si>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</si>
  <si>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</si>
  <si>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</si>
  <si>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</si>
  <si>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</si>
  <si>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</si>
  <si>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</si>
  <si>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</si>
  <si>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</si>
  <si>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</si>
  <si>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</si>
  <si>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</si>
  <si>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</si>
  <si>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</si>
  <si>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</si>
  <si>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</si>
  <si>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</si>
  <si>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</si>
  <si>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</si>
  <si>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</si>
  <si>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</si>
  <si>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</si>
  <si>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</si>
  <si>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</si>
  <si>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</si>
  <si>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</si>
  <si>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</si>
  <si>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</si>
  <si>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</si>
  <si>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</si>
  <si>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</si>
  <si>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</si>
  <si>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</si>
  <si>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</si>
  <si>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</si>
  <si>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</si>
  <si>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</si>
  <si>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</si>
  <si>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</si>
  <si>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</si>
  <si>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</si>
  <si>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</si>
  <si>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</si>
  <si>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</si>
  <si>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</si>
  <si>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</si>
  <si>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</si>
  <si>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</si>
  <si>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</si>
  <si>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</si>
  <si>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</si>
  <si>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</si>
  <si>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</si>
  <si>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</si>
  <si>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</si>
  <si>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</si>
  <si>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</si>
  <si>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</si>
  <si>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</si>
  <si>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</si>
  <si>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</si>
  <si>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</si>
  <si>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</si>
  <si>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</si>
  <si>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</si>
  <si>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</si>
  <si>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</si>
  <si>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</si>
  <si>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</si>
  <si>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</si>
  <si>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</si>
  <si>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</si>
  <si>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</si>
  <si>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</si>
  <si>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</si>
  <si>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</si>
  <si>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</si>
  <si>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</si>
  <si>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</si>
  <si>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</si>
  <si>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</si>
  <si>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</si>
  <si>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</si>
  <si>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</si>
  <si>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</si>
  <si>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</si>
  <si>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</si>
  <si>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</si>
  <si>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</si>
  <si>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</si>
  <si>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</si>
  <si>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</si>
  <si>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</si>
  <si>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</si>
  <si>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</si>
  <si>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</si>
  <si>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</si>
  <si>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</si>
  <si>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</si>
  <si>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</si>
  <si>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</si>
  <si>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</si>
  <si>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</si>
  <si>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</si>
  <si>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</si>
  <si>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</si>
  <si>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</si>
  <si>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</si>
  <si>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</si>
  <si>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</si>
  <si>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</si>
  <si>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</si>
  <si>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</si>
  <si>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</si>
  <si>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</si>
  <si>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</si>
  <si>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</si>
  <si>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</si>
  <si>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</si>
  <si>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</si>
  <si>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</si>
  <si>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</si>
  <si>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</si>
  <si>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</si>
  <si>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</si>
  <si>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</si>
  <si>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</si>
  <si>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</si>
  <si>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</si>
  <si>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</si>
  <si>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</si>
  <si>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</si>
  <si>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</si>
  <si>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</si>
  <si>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</si>
  <si>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</si>
  <si>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</si>
  <si>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</si>
  <si>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</si>
  <si>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</si>
  <si>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</si>
  <si>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</si>
  <si>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</si>
  <si>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</si>
  <si>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</si>
  <si>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</si>
  <si>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</si>
  <si>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</si>
  <si>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</si>
  <si>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</si>
  <si>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</si>
  <si>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</si>
  <si>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</si>
  <si>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</si>
  <si>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</si>
  <si>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</si>
  <si>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</si>
  <si>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</si>
  <si>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</si>
  <si>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</si>
  <si>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</si>
  <si>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</si>
  <si>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</si>
  <si>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</si>
  <si>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</si>
  <si>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</si>
  <si>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</si>
  <si>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</si>
  <si>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</si>
  <si>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</si>
  <si>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</si>
  <si>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</si>
  <si>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</si>
  <si>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</si>
  <si>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</si>
  <si>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</si>
  <si>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</si>
  <si>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</si>
  <si>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</si>
  <si>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</si>
  <si>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</si>
  <si>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</si>
  <si>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</si>
  <si>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</si>
  <si>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</si>
  <si>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</si>
  <si>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</si>
  <si>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</si>
  <si>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</si>
  <si>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</si>
  <si>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</si>
  <si>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</si>
  <si>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</si>
  <si>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</si>
  <si>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</si>
  <si>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</si>
  <si>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</si>
  <si>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</si>
  <si>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</si>
  <si>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</si>
  <si>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</si>
  <si>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</si>
  <si>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</si>
  <si>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</si>
  <si>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</si>
  <si>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</si>
  <si>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</si>
  <si>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</si>
  <si>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</si>
  <si>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</si>
  <si>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</si>
  <si>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</si>
  <si>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</si>
  <si>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</si>
  <si>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</si>
  <si>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</si>
  <si>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</si>
  <si>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</si>
  <si>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</si>
  <si>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</si>
  <si>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</si>
  <si>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</si>
  <si>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</si>
  <si>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</si>
  <si>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</si>
  <si>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</si>
  <si>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</si>
  <si>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</si>
  <si>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</si>
  <si>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</si>
  <si>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</si>
  <si>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</si>
  <si>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</si>
  <si>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</si>
  <si>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</si>
  <si>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</si>
  <si>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</si>
  <si>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</si>
  <si>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</si>
  <si>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</si>
  <si>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</si>
  <si>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</si>
  <si>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</si>
  <si>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</si>
  <si>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</si>
  <si>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</si>
  <si>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</si>
  <si>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</si>
  <si>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</si>
  <si>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</si>
  <si>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</si>
  <si>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</si>
  <si>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</si>
  <si>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</si>
  <si>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</si>
  <si>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</si>
  <si>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</si>
  <si>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</si>
  <si>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</si>
  <si>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</si>
  <si>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</si>
  <si>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</si>
  <si>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</si>
  <si>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</si>
  <si>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</si>
  <si>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</si>
  <si>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</si>
  <si>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</si>
  <si>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</si>
  <si>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</si>
  <si>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</si>
  <si>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</si>
  <si>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</si>
  <si>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</si>
  <si>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</si>
  <si>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</si>
  <si>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</si>
  <si>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</si>
  <si>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</si>
  <si>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</si>
  <si>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</si>
  <si>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</si>
  <si>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</si>
  <si>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</si>
  <si>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</si>
  <si>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</si>
  <si>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</si>
  <si>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</si>
  <si>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</si>
  <si>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</si>
  <si>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</si>
  <si>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</si>
  <si>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</si>
  <si>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</si>
  <si>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</si>
  <si>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</si>
  <si>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</si>
  <si>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</si>
  <si>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</si>
  <si>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</si>
  <si>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</si>
  <si>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</si>
  <si>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</si>
  <si>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</si>
  <si>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</si>
  <si>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</si>
  <si>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</si>
  <si>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</si>
  <si>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</si>
  <si>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</si>
  <si>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</si>
  <si>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</si>
  <si>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</si>
  <si>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</si>
  <si>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</si>
  <si>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</si>
  <si>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</si>
  <si>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</si>
  <si>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</si>
  <si>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</si>
  <si>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</si>
  <si>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</si>
  <si>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</si>
  <si>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</si>
  <si>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</si>
  <si>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</si>
  <si>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</si>
  <si>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</si>
  <si>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</si>
  <si>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</si>
  <si>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</si>
  <si>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</si>
  <si>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</si>
  <si>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</si>
  <si>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</si>
  <si>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</si>
  <si>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</si>
  <si>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</si>
  <si>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</si>
  <si>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</si>
  <si>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</si>
  <si>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</si>
  <si>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</si>
  <si>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</si>
  <si>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</si>
  <si>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</si>
  <si>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</si>
  <si>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</si>
  <si>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</si>
  <si>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</si>
  <si>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</si>
  <si>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</si>
  <si>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</si>
  <si>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</si>
  <si>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</si>
  <si>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</si>
  <si>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</si>
  <si>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</si>
  <si>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</si>
  <si>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</si>
  <si>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</si>
  <si>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</si>
  <si>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</si>
  <si>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</si>
  <si>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</si>
  <si>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</si>
  <si>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</si>
  <si>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</si>
  <si>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</si>
  <si>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</si>
  <si>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</si>
  <si>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</si>
  <si>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</si>
  <si>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</si>
  <si>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</si>
  <si>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</si>
  <si>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</si>
  <si>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</si>
  <si>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</si>
  <si>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</si>
  <si>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</si>
  <si>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</si>
  <si>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</si>
  <si>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</si>
  <si>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</si>
  <si>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</si>
  <si>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</si>
  <si>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</si>
  <si>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</si>
  <si>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</si>
  <si>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</si>
  <si>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</si>
  <si>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</si>
  <si>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</si>
  <si>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</si>
  <si>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</si>
  <si>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</si>
  <si>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</si>
  <si>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</si>
  <si>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</si>
  <si>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</si>
  <si>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</si>
  <si>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</si>
  <si>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</si>
  <si>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</si>
  <si>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</si>
  <si>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</si>
  <si>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</si>
  <si>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</si>
  <si>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</si>
  <si>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</si>
  <si>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</si>
  <si>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</si>
  <si>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</si>
  <si>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</si>
  <si>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</si>
  <si>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</si>
  <si>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</si>
  <si>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</si>
  <si>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</si>
  <si>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</si>
  <si>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</si>
  <si>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</si>
  <si>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</si>
  <si>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</si>
  <si>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</si>
  <si>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</si>
  <si>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</si>
  <si>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</si>
  <si>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</si>
  <si>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</si>
  <si>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</si>
  <si>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</si>
  <si>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</si>
  <si>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</si>
  <si>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</si>
  <si>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</si>
  <si>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</si>
  <si>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</si>
  <si>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</si>
  <si>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</si>
  <si>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</si>
  <si>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</si>
  <si>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</si>
  <si>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</si>
  <si>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</si>
  <si>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</si>
  <si>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</si>
  <si>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</si>
  <si>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</si>
  <si>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</si>
  <si>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</si>
  <si>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</si>
  <si>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</si>
  <si>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</si>
  <si>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</si>
  <si>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</si>
  <si>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</si>
  <si>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</si>
  <si>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</si>
  <si>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</si>
  <si>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</si>
  <si>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</si>
  <si>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</si>
  <si>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</si>
  <si>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</si>
  <si>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</si>
  <si>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</si>
  <si>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</si>
  <si>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</si>
  <si>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</si>
  <si>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</si>
  <si>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</si>
  <si>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</si>
  <si>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</si>
  <si>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</si>
  <si>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</si>
  <si>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</si>
  <si>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</si>
  <si>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</si>
  <si>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</si>
  <si>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</si>
  <si>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</si>
  <si>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</si>
  <si>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</si>
  <si>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</si>
  <si>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</si>
  <si>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</si>
  <si>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</si>
  <si>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</si>
  <si>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</si>
  <si>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</si>
  <si>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</si>
  <si>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</si>
  <si>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</si>
  <si>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</si>
  <si>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</si>
  <si>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</si>
  <si>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</si>
  <si>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</si>
  <si>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</si>
  <si>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</si>
  <si>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</si>
  <si>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</si>
  <si>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</si>
  <si>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</si>
  <si>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</si>
  <si>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</si>
  <si>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</si>
  <si>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</si>
  <si>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</si>
  <si>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</si>
  <si>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</si>
  <si>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</si>
  <si>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</si>
  <si>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</si>
  <si>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</si>
  <si>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</si>
  <si>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</si>
  <si>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</si>
  <si>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</si>
  <si>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</si>
  <si>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</si>
  <si>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</si>
  <si>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</si>
  <si>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</si>
  <si>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</si>
  <si>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</si>
  <si>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</si>
  <si>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</si>
  <si>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</si>
  <si>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</si>
  <si>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</si>
  <si>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</si>
  <si>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</si>
  <si>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</si>
  <si>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</si>
  <si>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</si>
  <si>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</si>
  <si>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</si>
  <si>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</si>
  <si>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</si>
  <si>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</si>
  <si>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</si>
  <si>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</si>
  <si>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</si>
  <si>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</si>
  <si>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</si>
  <si>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</si>
  <si>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</si>
  <si>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</si>
  <si>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</si>
  <si>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</si>
  <si>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</si>
  <si>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</si>
  <si>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</si>
  <si>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</si>
  <si>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</si>
  <si>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</si>
  <si>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</si>
  <si>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</si>
  <si>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</si>
  <si>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</si>
  <si>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</si>
  <si>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</si>
  <si>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</si>
  <si>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</si>
  <si>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</si>
  <si>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</si>
  <si>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</si>
  <si>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</si>
  <si>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</si>
  <si>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</si>
  <si>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</si>
  <si>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</si>
  <si>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</si>
  <si>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</si>
  <si>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</si>
  <si>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</si>
  <si>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</si>
  <si>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</si>
  <si>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</si>
  <si>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</si>
  <si>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</si>
  <si>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</si>
  <si>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</si>
  <si>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</si>
  <si>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</si>
  <si>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</si>
  <si>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</si>
  <si>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</si>
  <si>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</si>
  <si>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</si>
  <si>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</si>
  <si>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</si>
  <si>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</si>
  <si>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</si>
  <si>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</si>
  <si>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</si>
  <si>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</si>
  <si>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</si>
  <si>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</si>
  <si>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</si>
  <si>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</si>
  <si>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</si>
  <si>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</si>
  <si>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</si>
  <si>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</si>
  <si>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</si>
  <si>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</si>
  <si>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</si>
  <si>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</si>
  <si>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</si>
  <si>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</si>
  <si>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</si>
  <si>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</si>
  <si>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</si>
  <si>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</si>
  <si>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</si>
  <si>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</si>
  <si>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</si>
  <si>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</si>
  <si>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</si>
  <si>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</si>
  <si>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</si>
  <si>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</si>
  <si>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</si>
  <si>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</si>
  <si>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</si>
  <si>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</si>
  <si>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</si>
  <si>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</si>
  <si>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</si>
  <si>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</si>
  <si>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</si>
  <si>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</si>
  <si>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</si>
  <si>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</si>
  <si>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</si>
  <si>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</si>
  <si>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</si>
  <si>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</si>
  <si>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</si>
  <si>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</si>
  <si>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</si>
  <si>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</si>
  <si>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</si>
  <si>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</si>
  <si>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</si>
  <si>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</si>
  <si>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</si>
  <si>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</si>
  <si>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</si>
  <si>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</si>
  <si>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</si>
  <si>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</si>
  <si>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</si>
  <si>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</si>
  <si>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</si>
  <si>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</si>
  <si>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</si>
  <si>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</si>
  <si>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</si>
  <si>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</si>
  <si>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</si>
  <si>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</si>
  <si>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</si>
  <si>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</si>
  <si>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</si>
  <si>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</si>
  <si>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</si>
  <si>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</si>
  <si>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</si>
  <si>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</si>
  <si>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</si>
  <si>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</si>
  <si>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</si>
  <si>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</si>
  <si>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</si>
  <si>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</si>
  <si>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</si>
  <si>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</si>
  <si>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</si>
  <si>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</si>
  <si>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</si>
  <si>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</si>
  <si>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</si>
  <si>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</si>
  <si>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</si>
  <si>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</si>
  <si>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</si>
  <si>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</si>
  <si>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</si>
  <si>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</si>
  <si>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</si>
  <si>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</si>
  <si>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</si>
  <si>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</si>
  <si>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</si>
  <si>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</si>
  <si>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</si>
  <si>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</si>
  <si>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</si>
  <si>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</si>
  <si>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</si>
  <si>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</si>
  <si>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</si>
  <si>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</si>
  <si>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</si>
  <si>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</si>
  <si>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</si>
  <si>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</si>
  <si>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</si>
  <si>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</si>
  <si>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</si>
  <si>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</si>
  <si>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</si>
  <si>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</si>
  <si>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</si>
  <si>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</si>
  <si>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</si>
  <si>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</si>
  <si>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</si>
  <si>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</si>
  <si>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</si>
  <si>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</si>
  <si>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</si>
  <si>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</si>
  <si>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</si>
  <si>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</si>
  <si>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</si>
  <si>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</si>
  <si>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</si>
  <si>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</si>
  <si>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</si>
  <si>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</si>
  <si>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</si>
  <si>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</si>
  <si>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</si>
  <si>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</si>
  <si>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</si>
  <si>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</si>
  <si>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</si>
  <si>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</si>
  <si>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</si>
  <si>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</si>
  <si>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</si>
  <si>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</si>
  <si>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</si>
  <si>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</si>
  <si>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</si>
  <si>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</si>
  <si>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</si>
  <si>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</si>
  <si>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</si>
  <si>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</si>
  <si>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</si>
  <si>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</si>
  <si>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</si>
  <si>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</si>
  <si>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</si>
  <si>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</si>
  <si>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</si>
  <si>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</si>
  <si>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</si>
  <si>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</si>
  <si>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</si>
  <si>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</si>
  <si>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</si>
  <si>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</si>
  <si>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</si>
  <si>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</si>
  <si>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</si>
  <si>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</si>
  <si>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</si>
  <si>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</si>
  <si>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</si>
  <si>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</si>
  <si>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</si>
  <si>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</si>
  <si>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</si>
  <si>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</si>
  <si>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</si>
  <si>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</si>
  <si>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</si>
  <si>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</si>
  <si>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</si>
  <si>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</si>
  <si>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</si>
  <si>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</si>
  <si>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</si>
  <si>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</si>
  <si>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</si>
  <si>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</si>
  <si>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</si>
  <si>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</si>
  <si>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</si>
  <si>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</si>
  <si>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</si>
  <si>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</si>
  <si>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</si>
  <si>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</si>
  <si>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</si>
  <si>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</si>
  <si>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</si>
  <si>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</si>
  <si>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</si>
  <si>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</si>
  <si>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</si>
  <si>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</si>
  <si>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</si>
  <si>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</si>
  <si>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</si>
  <si>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</si>
  <si>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</si>
  <si>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</si>
  <si>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</si>
  <si>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</si>
  <si>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</si>
  <si>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</si>
  <si>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</si>
  <si>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</si>
  <si>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</si>
  <si>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</si>
  <si>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</si>
  <si>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</si>
  <si>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</si>
  <si>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</si>
  <si>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</si>
  <si>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</si>
  <si>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</si>
  <si>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</si>
  <si>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</si>
  <si>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</si>
  <si>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</si>
  <si>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</si>
  <si>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</si>
  <si>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</si>
  <si>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</si>
  <si>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</si>
  <si>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</si>
  <si>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</si>
  <si>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</si>
  <si>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</si>
  <si>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</si>
  <si>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</si>
  <si>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</si>
  <si>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</si>
  <si>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</si>
  <si>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</si>
  <si>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</si>
  <si>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</si>
  <si>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</si>
  <si>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</si>
  <si>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</si>
  <si>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</si>
  <si>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</si>
  <si>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</si>
  <si>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</si>
  <si>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</si>
  <si>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</si>
  <si>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</si>
  <si>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</si>
  <si>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</si>
  <si>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</si>
  <si>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</si>
  <si>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</si>
  <si>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</si>
  <si>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</si>
  <si>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</si>
  <si>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</si>
  <si>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</si>
  <si>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</si>
  <si>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</si>
  <si>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</si>
  <si>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</si>
  <si>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</si>
  <si>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</si>
  <si>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</si>
  <si>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</si>
  <si>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</si>
  <si>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</si>
  <si>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</si>
  <si>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</si>
  <si>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</si>
  <si>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</si>
  <si>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</si>
  <si>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</si>
  <si>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</si>
  <si>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</si>
  <si>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</si>
  <si>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</si>
  <si>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</si>
  <si>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</si>
  <si>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</si>
  <si>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</si>
  <si>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</si>
  <si>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</si>
  <si>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</si>
  <si>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</si>
  <si>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</si>
  <si>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</si>
  <si>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</si>
  <si>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</si>
  <si>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</si>
  <si>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</si>
  <si>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</si>
  <si>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</si>
  <si>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</si>
  <si>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</si>
  <si>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</si>
  <si>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</si>
  <si>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</si>
  <si>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</si>
  <si>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</si>
  <si>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</si>
  <si>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</si>
  <si>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</si>
  <si>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</si>
  <si>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</si>
  <si>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</si>
  <si>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</si>
  <si>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</si>
  <si>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</si>
  <si>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</si>
  <si>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</si>
  <si>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</si>
  <si>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</si>
  <si>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</si>
  <si>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</si>
  <si>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</si>
  <si>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</si>
  <si>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</si>
  <si>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</si>
  <si>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</si>
  <si>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</si>
  <si>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</si>
  <si>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</si>
  <si>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</si>
  <si>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</si>
  <si>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</si>
  <si>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</si>
  <si>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</si>
  <si>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</si>
  <si>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</si>
  <si>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</si>
  <si>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</si>
  <si>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</si>
  <si>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</si>
  <si>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</si>
  <si>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</si>
  <si>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</si>
  <si>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</si>
  <si>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</si>
  <si>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</si>
  <si>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</si>
  <si>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</si>
  <si>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</si>
  <si>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</si>
  <si>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</si>
  <si>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</si>
  <si>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</si>
  <si>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</si>
  <si>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</si>
  <si>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</si>
  <si>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</si>
  <si>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</si>
  <si>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</si>
  <si>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</si>
  <si>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</si>
  <si>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</si>
  <si>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</si>
  <si>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</si>
  <si>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</si>
  <si>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</si>
  <si>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</si>
  <si>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</si>
  <si>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</si>
  <si>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</si>
  <si>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</si>
  <si>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</si>
  <si>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</si>
  <si>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</si>
  <si>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</si>
  <si>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</si>
  <si>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</si>
  <si>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</si>
  <si>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</si>
  <si>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</si>
  <si>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</si>
  <si>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</si>
  <si>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</si>
  <si>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</si>
  <si>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</si>
  <si>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</si>
  <si>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</si>
  <si>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</si>
  <si>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</si>
  <si>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</si>
  <si>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</si>
  <si>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</si>
  <si>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</si>
  <si>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</si>
  <si>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</si>
  <si>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</si>
  <si>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</si>
  <si>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</si>
  <si>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</si>
  <si>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</si>
  <si>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</si>
  <si>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</si>
  <si>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</si>
  <si>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</si>
  <si>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</si>
  <si>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</si>
  <si>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</si>
  <si>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</si>
  <si>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</si>
  <si>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</si>
  <si>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</si>
  <si>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</si>
  <si>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</si>
  <si>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</si>
  <si>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</si>
  <si>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</si>
  <si>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</si>
  <si>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</si>
  <si>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</si>
  <si>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</si>
  <si>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</si>
  <si>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</si>
  <si>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</si>
  <si>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</si>
  <si>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</si>
  <si>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</si>
  <si>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</si>
  <si>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</si>
  <si>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</si>
  <si>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</si>
  <si>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</si>
  <si>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</si>
  <si>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</si>
  <si>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</si>
  <si>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</si>
  <si>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</si>
  <si>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</si>
  <si>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</si>
  <si>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</si>
  <si>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</si>
  <si>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</si>
  <si>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</si>
  <si>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</si>
  <si>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</si>
  <si>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</si>
  <si>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</si>
  <si>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</si>
  <si>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</si>
  <si>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</si>
  <si>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</si>
  <si>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</si>
  <si>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</si>
  <si>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</si>
  <si>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</si>
  <si>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</si>
  <si>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</si>
  <si>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</si>
  <si>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</si>
  <si>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</si>
  <si>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</si>
  <si>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</si>
  <si>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</si>
  <si>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</si>
  <si>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</si>
  <si>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</si>
  <si>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</si>
  <si>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</si>
  <si>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</si>
  <si>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</si>
  <si>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</si>
  <si>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</si>
  <si>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</si>
  <si>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</si>
  <si>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</si>
  <si>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</si>
  <si>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</si>
  <si>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</si>
  <si>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</si>
  <si>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</si>
  <si>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</si>
  <si>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</si>
  <si>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</si>
  <si>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</si>
  <si>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</si>
  <si>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</si>
  <si>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</si>
  <si>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</si>
  <si>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</si>
  <si>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</si>
  <si>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</si>
  <si>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</si>
  <si>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</si>
  <si>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</si>
  <si>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</si>
  <si>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</si>
  <si>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</si>
  <si>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</si>
  <si>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</si>
  <si>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</si>
  <si>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</si>
  <si>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</si>
  <si>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</si>
  <si>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</si>
  <si>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</si>
  <si>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</si>
  <si>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</si>
  <si>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</si>
  <si>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</si>
  <si>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</si>
  <si>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</si>
  <si>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</si>
  <si>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</si>
  <si>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</si>
  <si>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</si>
  <si>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</si>
  <si>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</si>
  <si>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</si>
  <si>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</si>
  <si>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</si>
  <si>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</si>
  <si>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</si>
  <si>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</si>
  <si>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</si>
  <si>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</si>
  <si>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</si>
  <si>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</si>
  <si>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</si>
  <si>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</si>
  <si>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</si>
  <si>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</si>
  <si>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</si>
  <si>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</si>
  <si>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</si>
  <si>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</si>
  <si>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</si>
  <si>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</si>
  <si>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</si>
  <si>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</si>
  <si>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</si>
  <si>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</si>
  <si>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</si>
  <si>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</si>
  <si>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</si>
  <si>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</si>
  <si>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</si>
  <si>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</si>
  <si>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</si>
  <si>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</si>
  <si>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</si>
  <si>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</si>
  <si>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</si>
  <si>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</si>
  <si>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</si>
  <si>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</si>
  <si>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</si>
  <si>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</si>
  <si>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</si>
  <si>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</si>
  <si>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</si>
  <si>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</si>
  <si>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</si>
  <si>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</si>
  <si>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</si>
  <si>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</si>
  <si>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</si>
  <si>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</si>
  <si>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</si>
  <si>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</si>
  <si>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</si>
  <si>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</si>
  <si>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</si>
  <si>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</si>
  <si>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</si>
  <si>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</si>
  <si>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</si>
  <si>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</si>
  <si>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</si>
  <si>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</si>
  <si>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</si>
  <si>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</si>
  <si>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</si>
  <si>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</si>
  <si>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</si>
  <si>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</si>
  <si>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</si>
  <si>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</si>
  <si>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</si>
  <si>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</si>
  <si>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</si>
  <si>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</si>
  <si>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</si>
  <si>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</si>
  <si>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</si>
  <si>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</si>
  <si>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</si>
  <si>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</si>
  <si>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</si>
  <si>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</si>
  <si>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</si>
  <si>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</si>
  <si>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</si>
  <si>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</si>
  <si>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</si>
  <si>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</si>
  <si>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</si>
  <si>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</si>
  <si>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</si>
  <si>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</si>
  <si>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</si>
  <si>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</si>
  <si>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</si>
  <si>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</si>
  <si>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</si>
  <si>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</si>
  <si>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</si>
  <si>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</si>
  <si>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</si>
  <si>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</si>
  <si>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</si>
  <si>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</si>
  <si>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</si>
  <si>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</si>
  <si>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</si>
  <si>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</si>
  <si>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</si>
  <si>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</si>
  <si>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</si>
  <si>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</si>
  <si>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</si>
  <si>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</si>
  <si>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</si>
  <si>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</si>
  <si>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</si>
  <si>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</si>
  <si>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</si>
  <si>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</si>
  <si>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</si>
  <si>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</si>
  <si>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</si>
  <si>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</si>
  <si>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</si>
  <si>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</si>
  <si>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</si>
  <si>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</si>
  <si>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</si>
  <si>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</si>
  <si>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</si>
  <si>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</si>
  <si>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</si>
  <si>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</si>
  <si>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</si>
  <si>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</si>
  <si>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</si>
  <si>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</si>
  <si>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</si>
  <si>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</si>
  <si>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</si>
  <si>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</si>
  <si>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</si>
  <si>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</si>
  <si>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</si>
  <si>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</si>
  <si>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</si>
  <si>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</si>
  <si>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</si>
  <si>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</si>
  <si>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</si>
  <si>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</si>
  <si>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</si>
  <si>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</si>
  <si>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</si>
  <si>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</si>
  <si>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</si>
  <si>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</si>
  <si>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</si>
  <si>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</si>
  <si>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</si>
  <si>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</si>
  <si>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</si>
  <si>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</si>
  <si>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</si>
  <si>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</si>
  <si>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</si>
  <si>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</si>
  <si>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</si>
  <si>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</si>
  <si>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</si>
  <si>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</si>
  <si>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</si>
  <si>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</si>
  <si>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</si>
  <si>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</si>
  <si>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</si>
  <si>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</si>
  <si>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</si>
  <si>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</si>
  <si>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</si>
  <si>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</si>
  <si>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</si>
  <si>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</si>
  <si>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</si>
  <si>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</si>
  <si>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</si>
  <si>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</si>
  <si>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</si>
  <si>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</si>
  <si>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</si>
  <si>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</si>
  <si>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</si>
  <si>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</si>
  <si>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</si>
  <si>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</si>
  <si>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</si>
  <si>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</si>
  <si>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</si>
  <si>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</si>
  <si>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</si>
  <si>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</si>
  <si>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</si>
  <si>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</si>
  <si>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</si>
  <si>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</si>
  <si>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</si>
  <si>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</si>
  <si>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</si>
  <si>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</si>
  <si>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</si>
  <si>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</si>
  <si>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</si>
  <si>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</si>
  <si>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</si>
  <si>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</si>
  <si>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</si>
  <si>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</si>
  <si>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</si>
  <si>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</si>
  <si>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</si>
  <si>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</si>
  <si>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</si>
  <si>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</si>
  <si>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</si>
  <si>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</si>
  <si>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</si>
  <si>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</si>
  <si>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</si>
  <si>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</si>
  <si>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</si>
  <si>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</si>
  <si>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</si>
  <si>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</si>
  <si>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</si>
  <si>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</si>
  <si>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</si>
  <si>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</si>
  <si>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</si>
  <si>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</si>
  <si>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</si>
  <si>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</si>
  <si>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</si>
  <si>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</si>
  <si>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</si>
  <si>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</si>
  <si>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</si>
  <si>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</si>
  <si>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</si>
  <si>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</si>
  <si>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</si>
  <si>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</si>
  <si>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</si>
  <si>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</si>
  <si>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</si>
  <si>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</si>
  <si>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</si>
  <si>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</si>
  <si>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</si>
  <si>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</si>
  <si>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</si>
  <si>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</si>
  <si>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</si>
  <si>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</si>
  <si>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</si>
  <si>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</si>
  <si>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</si>
  <si>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</si>
  <si>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</si>
  <si>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</si>
  <si>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</si>
  <si>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</si>
  <si>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</si>
  <si>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</si>
  <si>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</si>
  <si>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</si>
  <si>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</si>
  <si>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</si>
  <si>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</si>
  <si>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</si>
  <si>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</si>
  <si>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</si>
  <si>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</si>
  <si>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</si>
  <si>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</si>
  <si>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</si>
  <si>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</si>
  <si>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</si>
  <si>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</si>
  <si>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</si>
  <si>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</si>
  <si>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</si>
  <si>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</si>
  <si>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</si>
  <si>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</si>
  <si>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</si>
  <si>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</si>
  <si>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</si>
  <si>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</si>
  <si>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</si>
  <si>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</si>
  <si>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</si>
  <si>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</si>
  <si>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</si>
  <si>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</si>
  <si>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</si>
  <si>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</si>
  <si>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</si>
  <si>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</si>
  <si>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</si>
  <si>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</si>
  <si>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</si>
  <si>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</si>
  <si>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</si>
  <si>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</si>
  <si>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</si>
  <si>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</si>
  <si>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</si>
  <si>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</si>
  <si>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</si>
  <si>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</si>
  <si>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</si>
  <si>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</si>
  <si>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</si>
  <si>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</si>
  <si>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</si>
  <si>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</si>
  <si>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</si>
  <si>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</si>
  <si>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</si>
  <si>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</si>
  <si>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</si>
  <si>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</si>
  <si>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</si>
  <si>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</si>
  <si>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</si>
  <si>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</si>
  <si>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</si>
  <si>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</si>
  <si>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</si>
  <si>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</si>
  <si>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</si>
  <si>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</si>
  <si>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</si>
  <si>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</si>
  <si>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</si>
  <si>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</si>
  <si>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</si>
  <si>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</si>
  <si>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</si>
  <si>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</si>
  <si>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</si>
  <si>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</si>
  <si>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</si>
  <si>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</si>
  <si>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</si>
  <si>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</si>
  <si>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</si>
  <si>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</si>
  <si>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</si>
  <si>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</si>
  <si>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</si>
  <si>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</si>
  <si>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</si>
  <si>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</si>
  <si>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</si>
  <si>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</si>
  <si>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</si>
  <si>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</si>
  <si>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</si>
  <si>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</si>
  <si>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</si>
  <si>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</si>
  <si>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</si>
  <si>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</si>
  <si>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</si>
  <si>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</si>
  <si>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</si>
  <si>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</si>
  <si>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</si>
  <si>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</si>
  <si>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</si>
  <si>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</si>
  <si>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</si>
  <si>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</si>
  <si>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</si>
  <si>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</si>
  <si>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</si>
  <si>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</si>
  <si>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</si>
  <si>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</si>
  <si>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</si>
  <si>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</si>
  <si>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</si>
  <si>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</si>
  <si>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</si>
  <si>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</si>
  <si>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</si>
  <si>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</si>
  <si>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</si>
  <si>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</si>
  <si>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</si>
  <si>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</si>
  <si>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</si>
  <si>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</si>
  <si>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</si>
  <si>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</si>
  <si>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</si>
  <si>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</si>
  <si>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</si>
  <si>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</si>
  <si>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</si>
  <si>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</si>
  <si>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</si>
  <si>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</si>
  <si>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</si>
  <si>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</si>
  <si>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</si>
  <si>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</si>
  <si>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</si>
  <si>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</si>
  <si>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</si>
  <si>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</si>
  <si>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</si>
  <si>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</si>
  <si>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</si>
  <si>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</si>
  <si>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</si>
  <si>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</si>
  <si>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</si>
  <si>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</si>
  <si>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</si>
  <si>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</si>
  <si>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</si>
  <si>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</si>
  <si>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</si>
  <si>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</si>
  <si>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</si>
  <si>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</si>
  <si>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</si>
  <si>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</si>
  <si>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</si>
  <si>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</si>
  <si>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</si>
  <si>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</si>
  <si>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</si>
  <si>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</si>
  <si>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</si>
  <si>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</si>
  <si>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</si>
  <si>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</si>
  <si>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</si>
  <si>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</si>
  <si>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</si>
  <si>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</si>
  <si>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</si>
  <si>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</si>
  <si>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</si>
  <si>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</si>
  <si>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</si>
  <si>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</si>
  <si>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</si>
  <si>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</si>
  <si>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</si>
  <si>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</si>
  <si>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</si>
  <si>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</si>
  <si>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</si>
  <si>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</si>
  <si>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</si>
  <si>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</si>
  <si>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</si>
  <si>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</si>
  <si>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</si>
  <si>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</si>
  <si>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</si>
  <si>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</si>
  <si>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</si>
  <si>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</si>
  <si>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</si>
  <si>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</si>
  <si>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</si>
  <si>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</si>
  <si>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</si>
  <si>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</si>
  <si>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</si>
  <si>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</si>
  <si>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</si>
  <si>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</si>
  <si>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</si>
  <si>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</si>
  <si>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</si>
  <si>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</si>
  <si>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</si>
  <si>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</si>
  <si>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</si>
  <si>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</si>
  <si>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</si>
  <si>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</si>
  <si>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</si>
  <si>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</si>
  <si>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</si>
  <si>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</si>
  <si>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</si>
  <si>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</si>
  <si>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</si>
  <si>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</si>
  <si>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</si>
  <si>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</si>
  <si>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</si>
  <si>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</si>
  <si>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</si>
  <si>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</si>
  <si>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</si>
  <si>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</si>
  <si>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</si>
  <si>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</si>
  <si>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</si>
  <si>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</si>
  <si>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</si>
  <si>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</si>
  <si>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</si>
  <si>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</si>
  <si>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</si>
  <si>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</si>
  <si>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</si>
  <si>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</si>
  <si>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</si>
  <si>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</si>
  <si>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</si>
  <si>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</si>
  <si>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</si>
  <si>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</si>
  <si>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</si>
  <si>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</si>
  <si>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</si>
  <si>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</si>
  <si>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</si>
  <si>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</si>
  <si>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</si>
  <si>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</si>
  <si>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</si>
  <si>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</si>
  <si>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</si>
  <si>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</si>
  <si>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</si>
  <si>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</si>
  <si>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</si>
  <si>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</si>
  <si>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</si>
  <si>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</si>
  <si>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</si>
  <si>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</si>
  <si>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</si>
  <si>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</si>
  <si>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</si>
  <si>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</si>
  <si>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</si>
  <si>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</si>
  <si>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</si>
  <si>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</si>
  <si>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</si>
  <si>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</si>
  <si>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</si>
  <si>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</si>
  <si>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</si>
  <si>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</si>
  <si>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</si>
  <si>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</si>
  <si>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</si>
  <si>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</si>
  <si>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</si>
  <si>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</si>
  <si>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</si>
  <si>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</si>
  <si>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</si>
  <si>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</si>
  <si>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</si>
  <si>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</si>
  <si>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</si>
  <si>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</si>
  <si>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</si>
  <si>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</si>
  <si>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</si>
  <si>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</si>
  <si>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</si>
  <si>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</si>
  <si>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</si>
  <si>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</si>
  <si>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</si>
  <si>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</si>
  <si>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</si>
  <si>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</si>
  <si>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</si>
  <si>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</si>
  <si>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</si>
  <si>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</si>
  <si>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</si>
  <si>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</si>
  <si>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</si>
  <si>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</si>
  <si>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</si>
  <si>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</si>
  <si>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</si>
  <si>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</si>
  <si>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</si>
  <si>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</si>
  <si>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</si>
  <si>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</si>
  <si>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</si>
  <si>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</si>
  <si>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</si>
  <si>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</si>
  <si>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</si>
  <si>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</si>
  <si>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</si>
  <si>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</si>
  <si>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</si>
  <si>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</si>
  <si>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</si>
  <si>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</si>
  <si>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</si>
  <si>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</si>
  <si>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</si>
  <si>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</si>
  <si>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</si>
  <si>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</si>
  <si>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</si>
  <si>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</si>
  <si>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</si>
  <si>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</si>
  <si>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</si>
  <si>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</si>
  <si>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</si>
  <si>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</si>
  <si>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</si>
  <si>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</si>
  <si>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</si>
  <si>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</si>
  <si>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</si>
  <si>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</si>
  <si>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</si>
  <si>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</si>
  <si>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</si>
  <si>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</si>
  <si>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</si>
  <si>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</si>
  <si>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</si>
  <si>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</si>
  <si>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</si>
  <si>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</si>
  <si>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</si>
  <si>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</si>
  <si>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</si>
  <si>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</si>
  <si>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</si>
  <si>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</si>
  <si>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</si>
  <si>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</si>
  <si>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</si>
  <si>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</si>
  <si>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</si>
  <si>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</si>
  <si>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</si>
  <si>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</si>
  <si>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</si>
  <si>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</si>
  <si>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</si>
  <si>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</si>
  <si>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</si>
  <si>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</si>
  <si>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</si>
  <si>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</si>
  <si>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</si>
  <si>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</si>
  <si>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</si>
  <si>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</si>
  <si>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</si>
  <si>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</si>
  <si>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</si>
  <si>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</si>
  <si>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</si>
  <si>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</si>
  <si>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</si>
  <si>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</si>
  <si>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</si>
  <si>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</si>
  <si>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</si>
  <si>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</si>
  <si>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</si>
  <si>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</si>
  <si>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</si>
  <si>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</si>
  <si>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</si>
  <si>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</si>
  <si>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</si>
  <si>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</si>
  <si>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</si>
  <si>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</si>
  <si>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</si>
  <si>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</si>
  <si>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</si>
  <si>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</si>
  <si>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</si>
  <si>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</si>
  <si>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</si>
  <si>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</si>
  <si>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</si>
  <si>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</si>
  <si>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</si>
  <si>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</si>
  <si>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</si>
  <si>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</si>
  <si>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</si>
  <si>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</si>
  <si>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</si>
  <si>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</si>
  <si>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</si>
  <si>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</si>
  <si>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</si>
  <si>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</si>
  <si>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</si>
  <si>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</si>
  <si>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</si>
  <si>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</si>
  <si>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</si>
  <si>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</si>
  <si>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</si>
  <si>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</si>
  <si>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</si>
  <si>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</si>
  <si>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</si>
  <si>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</si>
  <si>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</si>
  <si>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</si>
  <si>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</si>
  <si>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</si>
  <si>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</si>
  <si>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</si>
  <si>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</si>
  <si>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</si>
  <si>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</si>
  <si>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</si>
  <si>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</si>
  <si>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</si>
  <si>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</si>
  <si>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</si>
  <si>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</si>
  <si>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</si>
  <si>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</si>
  <si>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</si>
  <si>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</si>
  <si>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</si>
  <si>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</si>
  <si>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</si>
  <si>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</si>
  <si>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</si>
  <si>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</si>
  <si>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</si>
  <si>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</si>
  <si>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</si>
  <si>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</si>
  <si>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</si>
  <si>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</si>
  <si>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</si>
  <si>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</si>
  <si>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</si>
  <si>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</si>
  <si>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</si>
  <si>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</si>
  <si>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</si>
  <si>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</si>
  <si>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</si>
  <si>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</si>
  <si>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</si>
  <si>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</si>
  <si>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</si>
  <si>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</si>
  <si>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</si>
  <si>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</si>
  <si>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</si>
  <si>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</si>
  <si>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</si>
  <si>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</si>
  <si>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</si>
  <si>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</si>
  <si>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</si>
  <si>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</si>
  <si>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</si>
  <si>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</si>
  <si>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</si>
  <si>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</si>
  <si>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</si>
  <si>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</si>
  <si>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</si>
  <si>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</si>
  <si>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</si>
  <si>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</si>
  <si>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</si>
  <si>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</si>
  <si>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</si>
  <si>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</si>
  <si>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</si>
  <si>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</si>
  <si>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</si>
  <si>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</si>
  <si>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</si>
  <si>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</si>
  <si>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</si>
  <si>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</si>
  <si>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</si>
  <si>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</si>
  <si>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</si>
  <si>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</si>
  <si>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</si>
  <si>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</si>
  <si>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</si>
  <si>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</si>
  <si>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</si>
  <si>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</si>
  <si>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</si>
  <si>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</si>
  <si>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</si>
  <si>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</si>
  <si>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</si>
  <si>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</si>
  <si>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</si>
  <si>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</si>
  <si>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</si>
  <si>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</si>
  <si>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</si>
  <si>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</si>
  <si>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</si>
  <si>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</si>
  <si>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</si>
  <si>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</si>
  <si>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</si>
  <si>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</si>
  <si>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</si>
  <si>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</si>
  <si>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</si>
  <si>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</si>
  <si>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</si>
  <si>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</si>
  <si>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</si>
  <si>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</si>
  <si>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</si>
  <si>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</si>
  <si>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</si>
  <si>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</si>
  <si>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</si>
  <si>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</si>
  <si>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</si>
  <si>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</si>
  <si>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</si>
  <si>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</si>
  <si>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</si>
  <si>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</si>
  <si>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</si>
  <si>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</si>
  <si>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</si>
  <si>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</si>
  <si>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</si>
  <si>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</si>
  <si>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</si>
  <si>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</si>
  <si>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</si>
  <si>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</si>
  <si>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</si>
  <si>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</si>
  <si>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</si>
  <si>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</si>
  <si>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</si>
  <si>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</si>
  <si>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</si>
  <si>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</si>
  <si>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</si>
  <si>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</si>
  <si>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</si>
  <si>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</si>
  <si>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</si>
  <si>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</si>
  <si>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</si>
  <si>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</si>
  <si>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</si>
  <si>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</si>
  <si>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</si>
  <si>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</si>
  <si>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</si>
  <si>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</si>
  <si>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</si>
  <si>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</si>
  <si>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</si>
  <si>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</si>
  <si>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</si>
  <si>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</si>
  <si>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</si>
  <si>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</si>
  <si>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</si>
  <si>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</si>
  <si>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</si>
  <si>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</si>
  <si>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</si>
  <si>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</si>
  <si>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</si>
  <si>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</si>
  <si>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</si>
  <si>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</si>
  <si>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</si>
  <si>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</si>
  <si>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</si>
  <si>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</si>
  <si>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</si>
  <si>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</si>
  <si>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</si>
  <si>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</si>
  <si>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</si>
  <si>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</si>
  <si>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</si>
  <si>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</si>
  <si>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</si>
  <si>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</si>
  <si>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</si>
  <si>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</si>
  <si>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</si>
  <si>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</si>
  <si>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</si>
  <si>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</si>
  <si>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</si>
  <si>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</si>
  <si>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</si>
  <si>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</si>
  <si>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</si>
  <si>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</si>
  <si>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</si>
  <si>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</si>
  <si>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</si>
  <si>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</si>
  <si>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</si>
  <si>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</si>
  <si>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</si>
  <si>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</si>
  <si>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</si>
  <si>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</si>
  <si>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</si>
  <si>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</si>
  <si>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</si>
  <si>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</si>
  <si>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</si>
  <si>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</si>
  <si>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</si>
  <si>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</si>
  <si>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</si>
  <si>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</si>
  <si>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</si>
  <si>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</si>
  <si>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</si>
  <si>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</si>
  <si>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</si>
  <si>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</si>
  <si>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</si>
  <si>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</si>
  <si>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</si>
  <si>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</si>
  <si>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</si>
  <si>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</si>
  <si>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</si>
  <si>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</si>
  <si>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</si>
  <si>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</si>
  <si>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</si>
  <si>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</si>
  <si>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</si>
  <si>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</si>
  <si>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</si>
  <si>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</si>
  <si>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</si>
  <si>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</si>
  <si>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</si>
  <si>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</si>
  <si>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</si>
  <si>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</si>
  <si>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</si>
  <si>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</si>
  <si>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</si>
  <si>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</si>
  <si>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</si>
  <si>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</si>
  <si>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</si>
  <si>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</si>
  <si>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</si>
  <si>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</si>
  <si>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</si>
  <si>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</si>
  <si>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</si>
  <si>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</si>
  <si>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</si>
  <si>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</si>
  <si>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</si>
  <si>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</si>
  <si>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</si>
  <si>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</si>
  <si>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</si>
  <si>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</si>
  <si>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</si>
  <si>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</si>
  <si>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</si>
  <si>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</si>
  <si>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</si>
  <si>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</si>
  <si>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</si>
  <si>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</si>
  <si>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</si>
  <si>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</si>
  <si>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</si>
  <si>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</si>
  <si>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</si>
  <si>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</si>
  <si>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</si>
  <si>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</si>
  <si>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</si>
  <si>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</si>
  <si>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</si>
  <si>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</si>
  <si>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</si>
  <si>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</si>
  <si>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</si>
  <si>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</si>
  <si>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</si>
  <si>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</si>
  <si>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</si>
  <si>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</si>
  <si>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</si>
  <si>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</si>
  <si>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</si>
  <si>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</si>
  <si>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</si>
  <si>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</si>
  <si>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</si>
  <si>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</si>
  <si>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</si>
  <si>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</si>
  <si>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</si>
  <si>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</si>
  <si>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</si>
  <si>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</si>
  <si>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</si>
  <si>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</si>
  <si>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</si>
  <si>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</si>
  <si>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</si>
  <si>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</si>
  <si>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</si>
  <si>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</si>
  <si>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</si>
  <si>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</si>
  <si>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</si>
  <si>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</si>
  <si>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</si>
  <si>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</si>
  <si>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</si>
  <si>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</si>
  <si>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</si>
  <si>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</si>
  <si>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</si>
  <si>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</si>
  <si>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</si>
  <si>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</si>
  <si>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</si>
  <si>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</si>
  <si>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</si>
  <si>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</si>
  <si>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</si>
  <si>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</si>
  <si>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</si>
  <si>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</si>
  <si>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</si>
  <si>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</si>
  <si>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</si>
  <si>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</si>
  <si>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</si>
  <si>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</si>
  <si>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</si>
  <si>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</si>
  <si>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</si>
  <si>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</si>
  <si>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</si>
  <si>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</si>
  <si>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</si>
  <si>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</si>
  <si>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</si>
  <si>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</si>
  <si>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</si>
  <si>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</si>
  <si>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</si>
  <si>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</si>
  <si>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</si>
  <si>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</si>
  <si>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</si>
  <si>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</si>
  <si>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</si>
  <si>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</si>
  <si>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</si>
  <si>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</si>
  <si>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</si>
  <si>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</si>
  <si>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</si>
  <si>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</si>
  <si>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</si>
  <si>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</si>
  <si>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</si>
  <si>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</si>
  <si>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</si>
  <si>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</si>
  <si>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</si>
  <si>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</si>
  <si>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</si>
  <si>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</si>
  <si>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</si>
  <si>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</si>
  <si>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</si>
  <si>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</si>
  <si>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</si>
  <si>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</si>
  <si>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</si>
  <si>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</si>
  <si>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</si>
  <si>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</si>
  <si>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</si>
  <si>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</si>
  <si>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</si>
  <si>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</si>
  <si>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</si>
  <si>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</si>
  <si>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</si>
  <si>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</si>
  <si>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</si>
  <si>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</si>
  <si>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</si>
  <si>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</si>
  <si>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</si>
  <si>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</si>
  <si>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</si>
  <si>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</si>
  <si>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</si>
  <si>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</si>
  <si>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</si>
  <si>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</si>
  <si>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</si>
  <si>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</si>
  <si>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</si>
  <si>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</si>
  <si>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</si>
  <si>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</si>
  <si>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</si>
  <si>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</si>
  <si>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</si>
  <si>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</si>
  <si>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</si>
  <si>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</si>
  <si>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</si>
  <si>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</si>
  <si>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</si>
  <si>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</si>
  <si>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</si>
  <si>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</si>
  <si>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</si>
  <si>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</si>
  <si>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</si>
  <si>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</si>
  <si>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</si>
  <si>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</si>
  <si>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</si>
  <si>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</si>
  <si>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</si>
  <si>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</si>
  <si>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</si>
  <si>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</si>
  <si>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</si>
  <si>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</si>
  <si>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</si>
  <si>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</si>
  <si>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</si>
  <si>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</si>
  <si>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</si>
  <si>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</si>
  <si>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</si>
  <si>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</si>
  <si>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</si>
  <si>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</si>
  <si>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</si>
  <si>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</si>
  <si>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</si>
  <si>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</si>
  <si>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</si>
  <si>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</si>
  <si>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</si>
  <si>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</si>
  <si>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</si>
  <si>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</si>
  <si>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</si>
  <si>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</si>
  <si>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</si>
  <si>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</si>
  <si>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</si>
  <si>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</si>
  <si>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</si>
  <si>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</si>
  <si>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</si>
  <si>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</si>
  <si>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</si>
  <si>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</si>
  <si>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</si>
  <si>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</si>
  <si>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</si>
  <si>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</si>
  <si>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</si>
  <si>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</si>
  <si>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</si>
  <si>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</si>
  <si>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</si>
  <si>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</si>
  <si>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</si>
  <si>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</si>
  <si>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</si>
  <si>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</si>
  <si>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</si>
  <si>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</si>
  <si>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</si>
  <si>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</si>
  <si>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</si>
  <si>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</si>
  <si>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</si>
  <si>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</si>
  <si>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</si>
  <si>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</si>
  <si>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</si>
  <si>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</si>
  <si>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</si>
  <si>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</si>
  <si>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</si>
  <si>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</si>
  <si>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</si>
  <si>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</si>
  <si>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</si>
  <si>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</si>
  <si>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</si>
  <si>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</si>
  <si>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</si>
  <si>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</si>
  <si>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</si>
  <si>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</si>
  <si>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</si>
  <si>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</si>
  <si>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</si>
  <si>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</si>
  <si>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</si>
  <si>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</si>
  <si>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</si>
  <si>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</si>
  <si>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</si>
  <si>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</si>
  <si>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</si>
  <si>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</si>
  <si>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</si>
  <si>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</si>
  <si>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</si>
  <si>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</si>
  <si>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</si>
  <si>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</si>
  <si>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</si>
  <si>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</si>
  <si>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</si>
  <si>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</si>
  <si>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</si>
  <si>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</si>
  <si>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</si>
  <si>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</si>
  <si>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</si>
  <si>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</si>
  <si>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</si>
  <si>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</si>
  <si>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</si>
  <si>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</si>
  <si>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</si>
  <si>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</si>
  <si>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</si>
  <si>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</si>
  <si>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</si>
  <si>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</si>
  <si>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</si>
  <si>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</si>
  <si>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</si>
  <si>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</si>
  <si>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</si>
  <si>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</si>
  <si>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</si>
  <si>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</si>
  <si>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</si>
  <si>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</si>
  <si>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</si>
  <si>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</si>
  <si>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</si>
  <si>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</si>
  <si>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</si>
  <si>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</si>
  <si>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</si>
  <si>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</si>
  <si>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</si>
  <si>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</si>
  <si>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</si>
  <si>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</si>
  <si>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</si>
  <si>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</si>
  <si>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</si>
  <si>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</si>
  <si>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</si>
  <si>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</si>
  <si>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</si>
  <si>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</si>
  <si>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</si>
  <si>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</si>
  <si>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</si>
  <si>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</si>
  <si>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</si>
  <si>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</si>
  <si>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</si>
  <si>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</si>
  <si>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</si>
  <si>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</si>
  <si>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</si>
  <si>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</si>
  <si>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</si>
  <si>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</si>
  <si>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</si>
  <si>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</si>
  <si>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</si>
  <si>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</si>
  <si>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</si>
  <si>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</si>
  <si>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</si>
  <si>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</si>
  <si>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</si>
  <si>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</si>
  <si>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</si>
  <si>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</si>
  <si>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</si>
  <si>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</si>
  <si>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</si>
  <si>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</si>
  <si>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</si>
  <si>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</si>
  <si>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</si>
  <si>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</si>
  <si>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</si>
  <si>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</si>
  <si>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</si>
  <si>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</si>
  <si>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</si>
  <si>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</si>
  <si>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</si>
  <si>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</si>
  <si>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</si>
  <si>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</si>
  <si>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</si>
  <si>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</si>
  <si>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</si>
  <si>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</si>
  <si>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</si>
  <si>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</si>
  <si>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</si>
  <si>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</si>
  <si>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</si>
  <si>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</si>
  <si>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</si>
  <si>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</si>
  <si>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</si>
  <si>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</si>
  <si>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</si>
  <si>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</si>
  <si>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</si>
  <si>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</si>
  <si>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</si>
  <si>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</si>
  <si>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</si>
  <si>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</si>
  <si>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</si>
  <si>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</si>
  <si>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</si>
  <si>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</si>
  <si>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</si>
  <si>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</si>
  <si>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</si>
  <si>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</si>
  <si>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</si>
  <si>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</si>
  <si>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</si>
  <si>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</si>
  <si>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</si>
  <si>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</si>
  <si>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</si>
  <si>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</si>
  <si>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</si>
  <si>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</si>
  <si>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</si>
  <si>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</si>
  <si>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</si>
  <si>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</si>
  <si>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</si>
  <si>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</si>
  <si>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</si>
  <si>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</si>
  <si>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</si>
  <si>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</si>
  <si>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</si>
  <si>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</si>
  <si>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</si>
  <si>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</si>
  <si>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</si>
  <si>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</si>
  <si>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</si>
  <si>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</si>
  <si>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</si>
  <si>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</si>
  <si>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</si>
  <si>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</si>
  <si>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</si>
  <si>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</si>
  <si>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</si>
  <si>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</si>
  <si>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</si>
  <si>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</si>
  <si>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</si>
  <si>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</si>
  <si>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</si>
  <si>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</si>
  <si>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</si>
  <si>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</si>
  <si>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</si>
  <si>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</si>
  <si>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</si>
  <si>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</si>
  <si>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</si>
  <si>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</si>
  <si>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</si>
  <si>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</si>
  <si>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</si>
  <si>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</si>
  <si>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</si>
  <si>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</si>
  <si>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</si>
  <si>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</si>
  <si>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</si>
  <si>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</si>
  <si>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</si>
  <si>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</si>
  <si>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</si>
  <si>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</si>
  <si>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</si>
  <si>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</si>
  <si>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</si>
  <si>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</si>
  <si>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</si>
  <si>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</si>
  <si>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</si>
  <si>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</si>
  <si>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</si>
  <si>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</si>
  <si>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</si>
  <si>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</si>
  <si>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</si>
  <si>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</si>
  <si>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</si>
  <si>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</si>
  <si>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</si>
  <si>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</si>
  <si>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</si>
  <si>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</si>
  <si>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</si>
  <si>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</si>
  <si>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</si>
  <si>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</si>
  <si>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</si>
  <si>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</si>
  <si>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</si>
  <si>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</si>
  <si>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</si>
  <si>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</si>
  <si>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</si>
  <si>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</si>
  <si>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</si>
  <si>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</si>
  <si>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</si>
  <si>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</si>
  <si>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</si>
  <si>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</si>
  <si>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</si>
  <si>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</si>
  <si>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</si>
  <si>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</si>
  <si>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</si>
  <si>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</si>
  <si>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</si>
  <si>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</si>
  <si>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</si>
  <si>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</si>
  <si>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</si>
  <si>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</si>
  <si>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</si>
  <si>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</si>
  <si>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</si>
  <si>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</si>
  <si>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</si>
  <si>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</si>
  <si>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</si>
  <si>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</si>
  <si>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</si>
  <si>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</si>
  <si>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</si>
  <si>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</si>
  <si>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</si>
  <si>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</si>
  <si>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</si>
  <si>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</si>
  <si>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</si>
  <si>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</si>
  <si>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</si>
  <si>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</si>
  <si>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</si>
  <si>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</si>
  <si>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</si>
  <si>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</si>
  <si>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</si>
  <si>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</si>
  <si>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</si>
  <si>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</si>
  <si>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</si>
  <si>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</si>
  <si>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</si>
  <si>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</si>
  <si>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</si>
  <si>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</si>
  <si>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</si>
  <si>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</si>
  <si>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</si>
  <si>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</si>
  <si>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</si>
  <si>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</si>
  <si>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</si>
  <si>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</si>
  <si>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</si>
  <si>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</si>
  <si>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</si>
  <si>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</si>
  <si>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</si>
  <si>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</si>
  <si>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</si>
  <si>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</si>
  <si>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</si>
  <si>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</si>
  <si>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</si>
  <si>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</si>
  <si>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</si>
  <si>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</si>
  <si>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</si>
  <si>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</si>
  <si>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</si>
  <si>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</si>
  <si>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</si>
  <si>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</si>
  <si>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</si>
  <si>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</si>
  <si>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</si>
  <si>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</si>
  <si>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</si>
  <si>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</si>
  <si>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</si>
  <si>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</si>
  <si>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</si>
  <si>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</si>
  <si>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</si>
  <si>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</si>
  <si>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</si>
  <si>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</si>
  <si>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</si>
  <si>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</si>
  <si>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</si>
  <si>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</si>
  <si>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</si>
  <si>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</si>
  <si>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</si>
  <si>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</si>
  <si>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</si>
  <si>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</si>
  <si>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</si>
  <si>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</si>
  <si>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</si>
  <si>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</si>
  <si>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</si>
  <si>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</si>
  <si>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</si>
  <si>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</si>
  <si>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</si>
  <si>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</si>
  <si>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</si>
  <si>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</si>
  <si>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</si>
  <si>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</si>
  <si>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</si>
  <si>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</si>
  <si>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</si>
  <si>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</si>
  <si>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</si>
  <si>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</si>
  <si>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</si>
  <si>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</si>
  <si>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</si>
  <si>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</si>
  <si>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</si>
  <si>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</si>
  <si>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</si>
  <si>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</si>
  <si>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</si>
  <si>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</si>
  <si>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</si>
  <si>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</si>
  <si>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</si>
  <si>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</si>
  <si>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</si>
  <si>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</si>
  <si>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</si>
  <si>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</si>
  <si>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</si>
  <si>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</si>
  <si>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</si>
  <si>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</si>
  <si>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</si>
  <si>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</si>
  <si>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</si>
  <si>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</si>
  <si>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</si>
  <si>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</si>
  <si>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</si>
  <si>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</si>
  <si>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</si>
  <si>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</si>
  <si>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</si>
  <si>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</si>
  <si>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</si>
  <si>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</si>
  <si>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</si>
  <si>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</si>
  <si>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</si>
  <si>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</si>
  <si>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</si>
  <si>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</si>
  <si>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</si>
  <si>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</si>
  <si>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</si>
  <si>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</si>
  <si>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</si>
  <si>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</si>
  <si>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</si>
  <si>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</si>
  <si>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</si>
  <si>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</si>
  <si>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</si>
  <si>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</si>
  <si>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</si>
  <si>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</si>
  <si>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</si>
  <si>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</si>
  <si>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</si>
  <si>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</si>
  <si>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</si>
  <si>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</si>
  <si>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</si>
  <si>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</si>
  <si>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</si>
  <si>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</si>
  <si>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</si>
  <si>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</si>
  <si>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</si>
  <si>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</si>
  <si>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</si>
  <si>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</si>
  <si>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</si>
  <si>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</si>
  <si>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</si>
  <si>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</si>
  <si>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</si>
  <si>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</si>
  <si>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</si>
  <si>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</si>
  <si>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</si>
  <si>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</si>
  <si>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</si>
  <si>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</si>
  <si>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</si>
  <si>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</si>
  <si>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</si>
  <si>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</si>
  <si>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</si>
  <si>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</si>
  <si>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</si>
  <si>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</si>
  <si>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</si>
  <si>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</si>
  <si>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</si>
  <si>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</si>
  <si>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</si>
  <si>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</si>
  <si>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</si>
  <si>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</si>
  <si>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</si>
  <si>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</si>
  <si>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</si>
  <si>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</si>
  <si>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</si>
  <si>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</si>
  <si>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</si>
  <si>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</si>
  <si>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</si>
  <si>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</si>
  <si>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</si>
  <si>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</si>
  <si>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</si>
  <si>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</si>
  <si>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</si>
  <si>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</si>
  <si>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</si>
  <si>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</si>
  <si>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</si>
  <si>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</si>
  <si>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</si>
  <si>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</si>
  <si>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</si>
  <si>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</si>
  <si>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</si>
  <si>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</si>
  <si>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</si>
  <si>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</si>
  <si>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</si>
  <si>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</si>
  <si>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</si>
  <si>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</si>
  <si>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</si>
  <si>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</si>
  <si>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</si>
  <si>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</si>
  <si>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</si>
  <si>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</si>
  <si>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</si>
  <si>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</si>
  <si>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</si>
  <si>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</si>
  <si>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</si>
  <si>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</si>
  <si>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</si>
  <si>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</si>
  <si>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</si>
  <si>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</si>
  <si>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</si>
  <si>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</si>
  <si>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</si>
  <si>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</si>
  <si>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</si>
  <si>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</si>
  <si>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</si>
  <si>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</si>
  <si>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</si>
  <si>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</si>
  <si>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</si>
  <si>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</si>
  <si>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</si>
  <si>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</si>
  <si>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</si>
  <si>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</si>
  <si>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</si>
  <si>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</si>
  <si>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</si>
  <si>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</si>
  <si>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</si>
  <si>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</si>
  <si>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</si>
  <si>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</si>
  <si>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</si>
  <si>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</si>
  <si>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</si>
  <si>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</si>
  <si>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</si>
  <si>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</si>
  <si>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</si>
  <si>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</si>
  <si>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</si>
  <si>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</si>
  <si>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</si>
  <si>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</si>
  <si>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</si>
  <si>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</si>
  <si>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</si>
  <si>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</si>
  <si>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</si>
  <si>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</si>
  <si>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</si>
  <si>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</si>
  <si>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</si>
  <si>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</si>
  <si>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</si>
  <si>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</si>
  <si>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</si>
  <si>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</si>
  <si>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</si>
  <si>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</si>
  <si>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</si>
  <si>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</si>
  <si>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</si>
  <si>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</si>
  <si>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</si>
  <si>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</si>
  <si>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</si>
  <si>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</si>
  <si>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</si>
  <si>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</si>
  <si>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</si>
  <si>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</si>
  <si>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</si>
  <si>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</si>
  <si>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</si>
  <si>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</si>
  <si>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</si>
  <si>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</si>
  <si>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</si>
  <si>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</si>
  <si>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</si>
  <si>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</si>
  <si>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</si>
  <si>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</si>
  <si>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</si>
  <si>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</si>
  <si>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</si>
  <si>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</si>
  <si>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</si>
  <si>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</si>
  <si>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</si>
  <si>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</si>
  <si>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</si>
  <si>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</si>
  <si>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</si>
  <si>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</si>
  <si>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</si>
  <si>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</si>
  <si>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</si>
  <si>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</si>
  <si>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</si>
  <si>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</si>
  <si>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</si>
  <si>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</si>
  <si>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</si>
  <si>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</si>
  <si>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</si>
  <si>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</si>
  <si>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</si>
  <si>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</si>
  <si>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</si>
  <si>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</si>
  <si>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</si>
  <si>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</si>
  <si>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</si>
  <si>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</si>
  <si>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</si>
  <si>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</si>
  <si>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</si>
  <si>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</si>
  <si>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</si>
  <si>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</si>
  <si>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</si>
  <si>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</si>
  <si>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</si>
  <si>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</si>
  <si>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</si>
  <si>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</si>
  <si>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</si>
  <si>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</si>
  <si>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</si>
  <si>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</si>
  <si>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</si>
  <si>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</si>
  <si>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</si>
  <si>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</si>
  <si>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</si>
  <si>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</si>
  <si>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</si>
  <si>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</si>
  <si>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</si>
  <si>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</si>
  <si>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</si>
  <si>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</si>
  <si>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</si>
  <si>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</si>
  <si>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</si>
  <si>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</si>
  <si>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</si>
  <si>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</si>
  <si>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</si>
  <si>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</si>
  <si>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</si>
  <si>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</si>
  <si>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</si>
  <si>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</si>
  <si>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</si>
  <si>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</si>
  <si>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</si>
  <si>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</si>
  <si>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</si>
  <si>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</si>
  <si>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</si>
  <si>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</si>
  <si>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</si>
  <si>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</si>
  <si>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</si>
  <si>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</si>
  <si>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</si>
  <si>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</si>
  <si>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</si>
  <si>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</si>
  <si>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</si>
  <si>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</si>
  <si>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</si>
  <si>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</si>
  <si>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</si>
  <si>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</si>
  <si>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</si>
  <si>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</si>
  <si>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</si>
  <si>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</si>
  <si>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</si>
  <si>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</si>
  <si>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</si>
  <si>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</si>
  <si>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</si>
  <si>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</si>
  <si>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</si>
  <si>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</si>
  <si>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</si>
  <si>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</si>
  <si>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</si>
  <si>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</si>
  <si>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</si>
  <si>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</si>
  <si>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</si>
  <si>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</si>
  <si>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</si>
  <si>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</si>
  <si>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</si>
  <si>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</si>
  <si>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</si>
  <si>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</si>
  <si>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</si>
  <si>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</si>
  <si>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</si>
  <si>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</si>
  <si>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</si>
  <si>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</si>
  <si>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</si>
  <si>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</si>
  <si>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</si>
  <si>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</si>
  <si>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</si>
  <si>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</si>
  <si>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</si>
  <si>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</si>
  <si>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</si>
  <si>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</si>
  <si>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</si>
  <si>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</si>
  <si>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</si>
  <si>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</si>
  <si>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</si>
  <si>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</si>
  <si>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</si>
  <si>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</si>
  <si>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</si>
  <si>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</si>
  <si>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</si>
  <si>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</si>
  <si>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</si>
  <si>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</si>
  <si>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</si>
  <si>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</si>
  <si>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</si>
  <si>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</si>
  <si>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</si>
  <si>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</si>
  <si>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</si>
  <si>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</si>
  <si>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</si>
  <si>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</si>
  <si>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</si>
  <si>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</si>
  <si>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</si>
  <si>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</si>
  <si>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</si>
  <si>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</si>
  <si>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</si>
  <si>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</si>
  <si>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</si>
  <si>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</si>
  <si>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</si>
  <si>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</si>
  <si>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</si>
  <si>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</si>
  <si>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</si>
  <si>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</si>
  <si>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</si>
  <si>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</si>
  <si>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</si>
  <si>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</si>
  <si>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</si>
  <si>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</si>
  <si>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</si>
  <si>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</si>
  <si>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</si>
  <si>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</si>
  <si>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</si>
  <si>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</si>
  <si>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</si>
  <si>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</si>
  <si>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</si>
  <si>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</si>
  <si>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</si>
  <si>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</si>
  <si>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</si>
  <si>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</si>
  <si>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</si>
  <si>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</si>
  <si>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</si>
  <si>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</si>
  <si>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</si>
  <si>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</si>
  <si>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</si>
  <si>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</si>
  <si>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</si>
  <si>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</si>
  <si>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</si>
  <si>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</si>
  <si>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</si>
  <si>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</si>
  <si>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</si>
  <si>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</si>
  <si>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</si>
  <si>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</si>
  <si>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</si>
  <si>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</si>
  <si>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</si>
  <si>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</si>
  <si>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</si>
  <si>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</si>
  <si>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</si>
  <si>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</si>
  <si>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</si>
  <si>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</si>
  <si>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</si>
  <si>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</si>
  <si>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</si>
  <si>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</si>
  <si>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</si>
  <si>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</si>
  <si>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</si>
  <si>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</si>
  <si>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</si>
  <si>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</si>
  <si>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</si>
  <si>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</si>
  <si>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</si>
  <si>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</si>
  <si>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</si>
  <si>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</si>
  <si>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</si>
  <si>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</si>
  <si>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</si>
  <si>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</si>
  <si>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</si>
  <si>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</si>
  <si>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</si>
  <si>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</si>
  <si>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</si>
  <si>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</si>
  <si>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</si>
  <si>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</si>
  <si>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</si>
  <si>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</si>
  <si>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</si>
  <si>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</si>
  <si>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</si>
  <si>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</si>
  <si>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</si>
  <si>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</si>
  <si>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</si>
  <si>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</si>
  <si>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</si>
  <si>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</si>
  <si>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</si>
  <si>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</si>
  <si>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</si>
  <si>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</si>
  <si>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</si>
  <si>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</si>
  <si>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</si>
  <si>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</si>
  <si>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</si>
  <si>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</si>
  <si>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</si>
  <si>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</si>
  <si>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</si>
  <si>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</si>
  <si>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</si>
  <si>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</si>
  <si>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</si>
  <si>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</si>
  <si>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</si>
  <si>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</si>
  <si>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</si>
  <si>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</si>
  <si>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</si>
  <si>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</si>
  <si>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</si>
  <si>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</si>
  <si>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</si>
  <si>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</si>
  <si>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</si>
  <si>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</si>
  <si>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</si>
  <si>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</si>
  <si>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</si>
  <si>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</si>
  <si>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</si>
  <si>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</si>
  <si>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</si>
  <si>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</si>
  <si>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</si>
  <si>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</si>
  <si>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</si>
  <si>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</si>
  <si>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</si>
  <si>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</si>
  <si>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</si>
  <si>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</si>
  <si>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</si>
  <si>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</si>
  <si>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</si>
  <si>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</si>
  <si>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</si>
  <si>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</si>
  <si>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</si>
  <si>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</si>
  <si>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</si>
  <si>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</si>
  <si>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</si>
  <si>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</si>
  <si>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</si>
  <si>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</si>
  <si>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</si>
  <si>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</si>
  <si>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</si>
  <si>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</si>
  <si>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</si>
  <si>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</si>
  <si>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</si>
  <si>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</si>
  <si>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</si>
  <si>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</si>
  <si>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</si>
  <si>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</si>
  <si>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</si>
  <si>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</si>
  <si>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</si>
  <si>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</si>
  <si>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</si>
  <si>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</si>
  <si>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</si>
  <si>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</si>
  <si>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</si>
  <si>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</si>
  <si>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</si>
  <si>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</si>
  <si>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</si>
  <si>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</si>
  <si>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</si>
  <si>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</si>
  <si>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</si>
  <si>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</si>
  <si>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</si>
  <si>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</si>
  <si>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</si>
  <si>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</si>
  <si>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</si>
  <si>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</si>
  <si>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</si>
  <si>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</si>
  <si>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</si>
  <si>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</si>
  <si>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</si>
  <si>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</si>
  <si>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</si>
  <si>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</si>
  <si>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</si>
  <si>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</si>
  <si>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</si>
  <si>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</si>
  <si>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</si>
  <si>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</si>
  <si>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</si>
  <si>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</si>
  <si>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</si>
  <si>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</si>
  <si>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</si>
  <si>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</si>
  <si>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</si>
  <si>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</si>
  <si>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</si>
  <si>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</si>
  <si>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</si>
  <si>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</si>
  <si>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</si>
  <si>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</si>
  <si>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</si>
  <si>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</si>
  <si>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</si>
  <si>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</si>
  <si>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</si>
  <si>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</si>
  <si>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</si>
  <si>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</si>
  <si>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</si>
  <si>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</si>
  <si>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</si>
  <si>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</si>
  <si>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</si>
  <si>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</si>
  <si>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</si>
  <si>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</si>
  <si>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</si>
  <si>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</si>
  <si>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</si>
  <si>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</si>
  <si>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</si>
  <si>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</si>
  <si>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</si>
  <si>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</si>
  <si>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</si>
  <si>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</si>
  <si>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</si>
  <si>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</si>
  <si>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</si>
  <si>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</si>
  <si>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</si>
  <si>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</si>
  <si>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</si>
  <si>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</si>
  <si>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</si>
  <si>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</si>
  <si>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</si>
  <si>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</si>
  <si>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</si>
  <si>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</si>
  <si>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</si>
  <si>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</si>
  <si>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</si>
  <si>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</si>
  <si>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</si>
  <si>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</si>
  <si>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</si>
  <si>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</si>
  <si>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</si>
  <si>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</si>
  <si>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</si>
  <si>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</si>
  <si>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</si>
  <si>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</si>
  <si>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</si>
  <si>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</si>
  <si>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</si>
  <si>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</si>
  <si>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</si>
  <si>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</si>
  <si>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</si>
  <si>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</si>
  <si>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</si>
  <si>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</si>
  <si>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</si>
  <si>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</si>
  <si>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</si>
  <si>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</si>
  <si>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</si>
  <si>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</si>
  <si>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</si>
  <si>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</si>
  <si>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</si>
  <si>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</si>
  <si>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</si>
  <si>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</si>
  <si>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</si>
  <si>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</si>
  <si>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</si>
  <si>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</si>
  <si>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</si>
  <si>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</si>
  <si>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</si>
  <si>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</si>
  <si>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</si>
  <si>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</si>
  <si>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</si>
  <si>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</si>
  <si>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</si>
  <si>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</si>
  <si>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</si>
  <si>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</si>
  <si>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</si>
  <si>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</si>
  <si>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</si>
  <si>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</si>
  <si>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</si>
  <si>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</si>
  <si>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</si>
  <si>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</si>
  <si>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</si>
  <si>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</si>
  <si>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</si>
  <si>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</si>
  <si>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</si>
  <si>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</si>
  <si>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</si>
  <si>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</si>
  <si>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</si>
  <si>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</si>
  <si>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</si>
  <si>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</si>
  <si>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</si>
  <si>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</si>
  <si>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</si>
  <si>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</si>
  <si>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</si>
  <si>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</si>
  <si>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</si>
  <si>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</si>
  <si>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</si>
  <si>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</si>
  <si>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</si>
  <si>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</si>
  <si>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</si>
  <si>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</si>
  <si>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</si>
  <si>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</si>
  <si>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</si>
  <si>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</si>
  <si>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</si>
  <si>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</si>
  <si>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</si>
  <si>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</si>
  <si>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</si>
  <si>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</si>
  <si>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</si>
  <si>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</si>
  <si>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</si>
  <si>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</si>
  <si>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</si>
  <si>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</si>
  <si>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</si>
  <si>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</si>
  <si>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</si>
  <si>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</si>
  <si>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</si>
  <si>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</si>
  <si>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</si>
  <si>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</si>
  <si>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</si>
  <si>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</si>
  <si>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</si>
  <si>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</si>
  <si>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</si>
  <si>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</si>
  <si>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</si>
  <si>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</si>
  <si>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</si>
  <si>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</si>
  <si>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</si>
  <si>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</si>
  <si>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</si>
  <si>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</si>
  <si>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</si>
  <si>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</si>
  <si>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</si>
  <si>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</si>
  <si>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</si>
  <si>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</si>
  <si>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</si>
  <si>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</si>
  <si>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</si>
  <si>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</si>
  <si>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</si>
  <si>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</si>
  <si>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</si>
  <si>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</si>
  <si>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</si>
  <si>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</si>
  <si>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</si>
  <si>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</si>
  <si>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</si>
  <si>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</si>
  <si>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</si>
  <si>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</si>
  <si>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</si>
  <si>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</si>
  <si>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</si>
  <si>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</si>
  <si>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</si>
  <si>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</si>
  <si>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</si>
  <si>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</si>
  <si>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</si>
  <si>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</si>
  <si>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</si>
  <si>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</si>
  <si>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</si>
  <si>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</si>
  <si>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</si>
  <si>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</si>
  <si>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</si>
  <si>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</si>
  <si>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</si>
  <si>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</si>
  <si>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</si>
  <si>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</si>
  <si>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</si>
  <si>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</si>
  <si>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</si>
  <si>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</si>
  <si>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</si>
  <si>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</si>
  <si>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</si>
  <si>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</si>
  <si>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</si>
  <si>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</si>
  <si>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</si>
  <si>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</si>
  <si>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</si>
  <si>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</si>
  <si>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</si>
  <si>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</si>
  <si>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</si>
  <si>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</si>
  <si>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</si>
  <si>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</si>
  <si>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</si>
  <si>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</si>
  <si>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</si>
  <si>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</si>
  <si>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</si>
  <si>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</si>
  <si>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</si>
  <si>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</si>
  <si>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</si>
  <si>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</si>
  <si>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</si>
  <si>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</si>
  <si>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</si>
  <si>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</si>
  <si>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</si>
  <si>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</si>
  <si>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</si>
  <si>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</si>
  <si>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</si>
  <si>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</si>
  <si>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</si>
  <si>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</si>
  <si>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</si>
  <si>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</si>
  <si>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</si>
  <si>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</si>
  <si>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</si>
  <si>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</si>
  <si>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</si>
  <si>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</si>
  <si>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</si>
  <si>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</si>
  <si>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</si>
  <si>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</si>
  <si>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</si>
  <si>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</si>
  <si>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</si>
  <si>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</si>
  <si>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</si>
  <si>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</si>
  <si>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</si>
  <si>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</si>
  <si>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</si>
  <si>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</si>
  <si>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</si>
  <si>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</si>
  <si>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</si>
  <si>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</si>
  <si>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</si>
  <si>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</si>
  <si>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</si>
  <si>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</si>
  <si>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</si>
  <si>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</si>
  <si>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</si>
  <si>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</si>
  <si>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</si>
  <si>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</si>
  <si>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</si>
  <si>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</si>
  <si>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</si>
  <si>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</si>
  <si>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</si>
  <si>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</si>
  <si>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</si>
  <si>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</si>
  <si>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</si>
  <si>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</si>
  <si>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</si>
  <si>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</si>
  <si>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</si>
  <si>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</si>
  <si>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</si>
  <si>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</si>
  <si>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</si>
  <si>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</si>
  <si>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</si>
  <si>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</si>
  <si>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</si>
  <si>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</si>
  <si>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</si>
  <si>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</si>
  <si>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</si>
  <si>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</si>
  <si>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</si>
  <si>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</si>
  <si>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</si>
  <si>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</si>
  <si>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</si>
  <si>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</si>
  <si>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</si>
  <si>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</si>
  <si>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</si>
  <si>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</si>
  <si>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</si>
  <si>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</si>
  <si>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</si>
  <si>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</si>
  <si>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</si>
  <si>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</si>
  <si>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</si>
  <si>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</si>
  <si>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</si>
  <si>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</si>
  <si>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</si>
  <si>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</si>
  <si>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</si>
  <si>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</si>
  <si>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</si>
  <si>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</si>
  <si>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</si>
  <si>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</si>
  <si>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</si>
  <si>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</si>
  <si>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</si>
  <si>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</si>
  <si>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</si>
  <si>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</si>
  <si>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</si>
  <si>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</si>
  <si>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</si>
  <si>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</si>
  <si>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</si>
  <si>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</si>
  <si>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</si>
  <si>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</si>
  <si>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</si>
  <si>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</si>
  <si>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</si>
  <si>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</si>
  <si>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</si>
  <si>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</si>
  <si>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</si>
  <si>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</si>
  <si>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</si>
  <si>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</si>
  <si>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</si>
  <si>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</si>
  <si>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</si>
  <si>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</si>
  <si>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</si>
  <si>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</si>
  <si>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</si>
  <si>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</si>
  <si>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</si>
  <si>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</si>
  <si>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</si>
  <si>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</si>
  <si>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</si>
  <si>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</si>
  <si>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</si>
  <si>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</si>
  <si>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</si>
  <si>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</si>
  <si>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</si>
  <si>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</si>
  <si>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</si>
  <si>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</si>
  <si>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</si>
  <si>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</si>
  <si>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</si>
  <si>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</si>
  <si>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</si>
  <si>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</si>
  <si>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</si>
  <si>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</si>
  <si>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</si>
  <si>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</si>
  <si>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</si>
  <si>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</si>
  <si>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</si>
  <si>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</si>
  <si>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</si>
  <si>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</si>
  <si>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</si>
  <si>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</si>
  <si>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</si>
  <si>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</si>
  <si>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</si>
  <si>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</si>
  <si>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</si>
  <si>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</si>
  <si>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</si>
  <si>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</si>
  <si>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</si>
  <si>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</si>
  <si>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</si>
  <si>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</si>
  <si>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</si>
  <si>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</si>
  <si>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</si>
  <si>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</si>
  <si>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</si>
  <si>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</si>
  <si>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</si>
  <si>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</si>
  <si>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</si>
  <si>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</si>
  <si>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</si>
  <si>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</si>
  <si>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</si>
  <si>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</si>
  <si>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</si>
  <si>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</si>
  <si>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</si>
  <si>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</si>
  <si>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</si>
  <si>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</si>
  <si>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</si>
  <si>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</si>
  <si>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</si>
  <si>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</si>
  <si>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</si>
  <si>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</si>
  <si>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</si>
  <si>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</si>
  <si>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</si>
  <si>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</si>
  <si>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</si>
  <si>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</si>
  <si>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</si>
  <si>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</si>
  <si>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</si>
  <si>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</si>
  <si>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</si>
  <si>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</si>
  <si>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</si>
  <si>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</si>
  <si>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</si>
  <si>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</si>
  <si>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</si>
  <si>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</si>
  <si>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</si>
  <si>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</si>
  <si>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</si>
  <si>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</si>
  <si>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</si>
  <si>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</si>
  <si>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</si>
  <si>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</si>
  <si>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</si>
  <si>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</si>
  <si>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</si>
  <si>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</si>
  <si>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</si>
  <si>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</si>
  <si>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</si>
  <si>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</si>
  <si>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</si>
  <si>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</si>
  <si>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</si>
  <si>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</si>
  <si>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</si>
  <si>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</si>
  <si>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</si>
  <si>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</si>
  <si>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</si>
  <si>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</si>
  <si>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</si>
  <si>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</si>
  <si>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</si>
  <si>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</si>
  <si>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</si>
  <si>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</si>
  <si>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</si>
  <si>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</si>
  <si>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</si>
  <si>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</si>
  <si>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</si>
  <si>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</si>
  <si>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</si>
  <si>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</si>
  <si>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</si>
  <si>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</si>
  <si>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</si>
  <si>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</si>
  <si>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</si>
  <si>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</si>
  <si>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</si>
  <si>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</si>
  <si>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</si>
  <si>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</si>
  <si>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</si>
  <si>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</si>
  <si>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</si>
  <si>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</si>
  <si>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</si>
  <si>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</si>
  <si>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</si>
  <si>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</si>
  <si>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</si>
  <si>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</si>
  <si>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</si>
  <si>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</si>
  <si>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</si>
  <si>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</si>
  <si>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</si>
  <si>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</si>
  <si>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</si>
  <si>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</si>
  <si>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</si>
  <si>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</si>
  <si>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</si>
  <si>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</si>
  <si>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</si>
  <si>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</si>
  <si>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</si>
  <si>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</si>
  <si>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</si>
  <si>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</si>
  <si>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</si>
  <si>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</si>
  <si>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</si>
  <si>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</si>
  <si>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</si>
  <si>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</si>
  <si>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</si>
  <si>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</si>
  <si>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</si>
  <si>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</si>
  <si>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</si>
  <si>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</si>
  <si>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</si>
  <si>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</si>
  <si>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</si>
  <si>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</si>
  <si>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</si>
  <si>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</si>
  <si>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</si>
  <si>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</si>
  <si>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</si>
  <si>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</si>
  <si>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</si>
  <si>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</si>
  <si>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</si>
  <si>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</si>
  <si>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</si>
  <si>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</si>
  <si>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</si>
  <si>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</si>
  <si>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</si>
  <si>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</si>
  <si>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</si>
  <si>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</si>
  <si>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</si>
  <si>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</si>
  <si>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</si>
  <si>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</si>
  <si>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</si>
  <si>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</si>
  <si>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</si>
  <si>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</si>
  <si>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</si>
  <si>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</si>
  <si>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</si>
  <si>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</si>
  <si>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</si>
  <si>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</si>
  <si>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</si>
  <si>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</si>
  <si>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</si>
  <si>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</si>
  <si>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</si>
  <si>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</si>
  <si>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</si>
  <si>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</si>
  <si>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</si>
  <si>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</si>
  <si>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</si>
  <si>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</si>
  <si>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</si>
  <si>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</si>
  <si>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</si>
  <si>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</si>
  <si>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</si>
  <si>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</si>
  <si>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</si>
  <si>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</si>
  <si>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</si>
  <si>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</si>
  <si>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</si>
  <si>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</si>
  <si>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</si>
  <si>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</si>
  <si>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</si>
  <si>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</si>
  <si>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</si>
  <si>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</si>
  <si>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</si>
  <si>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</si>
  <si>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</si>
  <si>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</si>
  <si>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</si>
  <si>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</si>
  <si>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</si>
  <si>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</si>
  <si>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</si>
  <si>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</si>
  <si>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</si>
  <si>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</si>
  <si>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</si>
  <si>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</si>
  <si>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</si>
  <si>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</si>
  <si>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</si>
  <si>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</si>
  <si>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</si>
  <si>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</si>
  <si>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</si>
  <si>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</si>
  <si>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</si>
  <si>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</si>
  <si>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</si>
  <si>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</si>
  <si>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</si>
  <si>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</si>
  <si>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</si>
  <si>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</si>
  <si>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</si>
  <si>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</si>
  <si>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</si>
  <si>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</si>
  <si>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</si>
  <si>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</si>
  <si>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</si>
  <si>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</si>
  <si>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</si>
  <si>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</si>
  <si>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</si>
  <si>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</si>
  <si>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</si>
  <si>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</si>
  <si>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</si>
  <si>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</si>
  <si>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</si>
  <si>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</si>
  <si>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</si>
  <si>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</si>
  <si>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</si>
  <si>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</si>
  <si>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</si>
  <si>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</si>
  <si>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</si>
  <si>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</si>
  <si>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</si>
  <si>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</si>
  <si>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</si>
  <si>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</si>
  <si>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</si>
  <si>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</si>
  <si>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</si>
  <si>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</si>
  <si>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</si>
  <si>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</si>
  <si>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</si>
  <si>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</si>
  <si>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</si>
  <si>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</si>
  <si>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</si>
  <si>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</si>
  <si>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</si>
  <si>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</si>
  <si>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</si>
  <si>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</si>
  <si>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</si>
  <si>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</si>
  <si>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</si>
  <si>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</si>
  <si>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</si>
  <si>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</si>
  <si>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</si>
  <si>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</si>
  <si>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</si>
  <si>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</si>
  <si>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</si>
  <si>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</si>
  <si>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</si>
  <si>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</si>
  <si>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</si>
  <si>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</si>
  <si>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</si>
  <si>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</si>
  <si>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</si>
  <si>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</si>
  <si>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</si>
  <si>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</si>
  <si>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</si>
  <si>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</si>
  <si>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</si>
  <si>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</si>
  <si>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</si>
  <si>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</si>
  <si>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</si>
  <si>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</si>
  <si>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</si>
  <si>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</si>
  <si>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</si>
  <si>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</si>
  <si>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</si>
  <si>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</si>
  <si>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</si>
  <si>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</si>
  <si>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</si>
  <si>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</si>
  <si>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</si>
  <si>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</si>
  <si>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</si>
  <si>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</si>
  <si>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</si>
  <si>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</si>
  <si>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</si>
  <si>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</si>
  <si>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</si>
  <si>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</si>
  <si>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</si>
  <si>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</si>
  <si>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</si>
  <si>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</si>
  <si>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</si>
  <si>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</si>
  <si>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</si>
  <si>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</si>
  <si>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</si>
  <si>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</si>
  <si>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</si>
  <si>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</si>
  <si>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</si>
  <si>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</si>
  <si>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</si>
  <si>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</si>
  <si>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</si>
  <si>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</si>
  <si>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</si>
  <si>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</si>
  <si>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</si>
  <si>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</si>
  <si>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</si>
  <si>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</si>
  <si>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</si>
  <si>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</si>
  <si>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</si>
  <si>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</si>
  <si>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</si>
  <si>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</si>
  <si>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</si>
  <si>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</si>
  <si>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</si>
  <si>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</si>
  <si>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</si>
  <si>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</si>
  <si>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</si>
  <si>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</si>
  <si>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</si>
  <si>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</si>
  <si>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</si>
  <si>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</si>
  <si>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</si>
  <si>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</si>
  <si>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</si>
  <si>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</si>
  <si>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</si>
  <si>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</si>
  <si>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</si>
  <si>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</si>
  <si>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</si>
  <si>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</si>
  <si>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</si>
  <si>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</si>
  <si>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</si>
  <si>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</si>
  <si>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</si>
  <si>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</si>
  <si>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</si>
  <si>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</si>
  <si>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</si>
  <si>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</si>
  <si>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</si>
  <si>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</si>
  <si>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</si>
  <si>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</si>
  <si>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</si>
  <si>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</si>
  <si>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</si>
  <si>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</si>
  <si>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</si>
  <si>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</si>
  <si>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</si>
  <si>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</si>
  <si>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</si>
  <si>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</si>
  <si>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</si>
  <si>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</si>
  <si>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</si>
  <si>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</si>
  <si>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</si>
  <si>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</si>
  <si>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</si>
  <si>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</si>
  <si>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</si>
  <si>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</si>
  <si>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</si>
  <si>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</si>
  <si>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</si>
  <si>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</si>
  <si>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</si>
  <si>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</si>
  <si>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</si>
  <si>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</si>
  <si>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</si>
  <si>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</si>
  <si>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</si>
  <si>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</si>
  <si>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</si>
  <si>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</si>
  <si>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</si>
  <si>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</si>
  <si>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</si>
  <si>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</si>
  <si>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</si>
  <si>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</si>
  <si>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</si>
  <si>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</si>
  <si>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</si>
  <si>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</si>
  <si>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</si>
  <si>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</si>
  <si>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</si>
  <si>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</si>
  <si>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</si>
  <si>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</si>
  <si>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</si>
  <si>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</si>
  <si>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</si>
  <si>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</si>
  <si>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</si>
  <si>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</si>
  <si>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</si>
  <si>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</si>
  <si>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</si>
  <si>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</si>
  <si>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</si>
  <si>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</si>
  <si>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</si>
  <si>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</si>
  <si>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</si>
  <si>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</si>
  <si>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</si>
  <si>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</si>
  <si>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</si>
  <si>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</si>
  <si>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</si>
  <si>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</si>
  <si>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</si>
  <si>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</si>
  <si>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</si>
  <si>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</si>
  <si>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</si>
  <si>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</si>
  <si>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</si>
  <si>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</si>
  <si>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</si>
  <si>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</si>
  <si>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</si>
  <si>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</si>
  <si>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</si>
  <si>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</si>
  <si>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</si>
  <si>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</si>
  <si>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</si>
  <si>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</si>
  <si>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</si>
  <si>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</si>
  <si>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</si>
  <si>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</si>
  <si>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</si>
  <si>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</si>
  <si>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</si>
  <si>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</si>
  <si>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</si>
  <si>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</si>
  <si>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</si>
  <si>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</si>
  <si>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</si>
  <si>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</si>
  <si>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</si>
  <si>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</si>
  <si>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</si>
  <si>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</si>
  <si>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</si>
  <si>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</si>
  <si>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</si>
  <si>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</si>
  <si>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</si>
  <si>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</si>
  <si>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</si>
  <si>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</si>
  <si>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</si>
  <si>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</si>
  <si>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</si>
  <si>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</si>
  <si>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</si>
  <si>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</si>
  <si>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</si>
  <si>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</si>
  <si>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</si>
  <si>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</si>
  <si>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</si>
  <si>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</si>
  <si>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</si>
  <si>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</si>
  <si>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</si>
  <si>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</si>
  <si>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</si>
  <si>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</si>
  <si>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</si>
  <si>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</si>
  <si>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</si>
  <si>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</si>
  <si>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</si>
  <si>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</si>
  <si>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</si>
  <si>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</si>
  <si>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</si>
  <si>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</si>
  <si>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</si>
  <si>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</si>
  <si>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</si>
  <si>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</si>
  <si>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</si>
  <si>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</si>
  <si>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</si>
  <si>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</si>
  <si>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</si>
  <si>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</si>
  <si>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</si>
  <si>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</si>
  <si>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</si>
  <si>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</si>
  <si>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</si>
  <si>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</si>
  <si>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</si>
  <si>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</si>
  <si>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</si>
  <si>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</si>
  <si>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</si>
  <si>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</si>
  <si>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</si>
  <si>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</si>
  <si>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</si>
  <si>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</si>
  <si>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</si>
  <si>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</si>
  <si>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</si>
  <si>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</si>
  <si>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</si>
  <si>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</si>
  <si>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</si>
  <si>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</si>
  <si>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</si>
  <si>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</si>
  <si>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</si>
  <si>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</si>
  <si>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</si>
  <si>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</si>
  <si>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</si>
  <si>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</si>
  <si>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</si>
  <si>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</si>
  <si>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</si>
  <si>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</si>
  <si>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</si>
  <si>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</si>
  <si>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</si>
  <si>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</si>
  <si>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</si>
  <si>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</si>
  <si>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</si>
  <si>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</si>
  <si>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</si>
  <si>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</si>
  <si>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</si>
  <si>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</si>
  <si>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</si>
  <si>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</si>
  <si>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</si>
  <si>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</si>
  <si>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</si>
  <si>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</si>
  <si>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</si>
  <si>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</si>
  <si>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</si>
  <si>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</si>
  <si>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</si>
  <si>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</si>
  <si>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</si>
  <si>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</si>
  <si>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</si>
  <si>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</si>
  <si>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</si>
  <si>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</si>
  <si>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</si>
  <si>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</si>
  <si>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</si>
  <si>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</si>
  <si>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</si>
  <si>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</si>
  <si>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</si>
  <si>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</si>
  <si>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</si>
  <si>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</si>
  <si>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</si>
  <si>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</si>
  <si>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</si>
  <si>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</si>
  <si>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</si>
  <si>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</si>
  <si>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</si>
  <si>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</si>
  <si>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</si>
  <si>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</si>
  <si>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</si>
  <si>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</si>
  <si>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</si>
  <si>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</si>
  <si>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</si>
  <si>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</si>
  <si>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</si>
  <si>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</si>
  <si>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</si>
  <si>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</si>
  <si>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</si>
  <si>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</si>
  <si>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</si>
  <si>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</si>
  <si>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</si>
  <si>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</si>
  <si>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</si>
  <si>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</si>
  <si>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</si>
  <si>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</si>
  <si>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</si>
  <si>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</si>
  <si>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</si>
  <si>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</si>
  <si>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</si>
  <si>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</si>
  <si>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</si>
  <si>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</si>
  <si>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</si>
  <si>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</si>
  <si>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</si>
  <si>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</si>
  <si>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</si>
  <si>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</si>
  <si>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</si>
  <si>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</si>
  <si>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</si>
  <si>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</si>
  <si>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</si>
  <si>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</si>
  <si>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</si>
  <si>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</si>
  <si>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</si>
  <si>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</si>
  <si>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</si>
  <si>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</si>
  <si>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</si>
  <si>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</si>
  <si>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</si>
  <si>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</si>
  <si>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</si>
  <si>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</si>
  <si>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</si>
  <si>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</si>
  <si>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</si>
  <si>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</si>
  <si>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</si>
  <si>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</si>
  <si>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</si>
  <si>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</si>
  <si>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</si>
  <si>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</si>
  <si>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</si>
  <si>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</si>
  <si>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</si>
  <si>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</si>
  <si>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</si>
  <si>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</si>
  <si>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</si>
  <si>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</si>
  <si>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</si>
  <si>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</si>
  <si>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</si>
  <si>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</si>
  <si>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</si>
  <si>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</si>
  <si>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</si>
  <si>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</si>
  <si>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</si>
  <si>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</si>
  <si>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</si>
  <si>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</si>
  <si>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</si>
  <si>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</si>
  <si>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</si>
  <si>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</si>
  <si>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</si>
  <si>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</si>
  <si>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</si>
  <si>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</si>
  <si>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</si>
  <si>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</si>
  <si>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</si>
  <si>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</si>
  <si>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</si>
  <si>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</si>
  <si>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</si>
  <si>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</si>
  <si>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</si>
  <si>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</si>
  <si>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</si>
  <si>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</si>
  <si>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</si>
  <si>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</si>
  <si>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</si>
  <si>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</si>
  <si>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</si>
  <si>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</si>
  <si>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</si>
  <si>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</si>
  <si>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</si>
  <si>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</si>
  <si>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</si>
  <si>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</si>
  <si>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80min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</si>
  <si>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</si>
  <si>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</si>
  <si>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</si>
  <si>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</si>
  <si>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</si>
  <si>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</si>
  <si>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</si>
  <si>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</si>
  <si>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</si>
  <si>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</si>
  <si>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</si>
  <si>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</si>
  <si>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</si>
  <si>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</si>
  <si>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</si>
  <si>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</si>
  <si>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</si>
  <si>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</si>
  <si>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</si>
  <si>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</si>
  <si>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</si>
  <si>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</si>
  <si>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</si>
  <si>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</si>
  <si>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</si>
  <si>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</si>
  <si>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</si>
  <si>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</si>
  <si>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</si>
  <si>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</si>
  <si>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</si>
  <si>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</si>
  <si>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</si>
  <si>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</si>
  <si>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</si>
  <si>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</si>
  <si>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</si>
  <si>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</si>
  <si>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</si>
  <si>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</si>
  <si>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</si>
  <si>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</si>
  <si>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</si>
  <si>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</si>
  <si>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</si>
  <si>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</si>
  <si>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</si>
  <si>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</si>
  <si>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</si>
  <si>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</si>
  <si>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</si>
  <si>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</si>
  <si>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</si>
  <si>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</si>
  <si>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</si>
  <si>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</si>
  <si>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</si>
  <si>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</si>
  <si>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</si>
  <si>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</si>
  <si>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</si>
  <si>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</si>
  <si>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</si>
  <si>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</si>
  <si>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</si>
  <si>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</si>
  <si>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</si>
  <si>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</si>
  <si>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</si>
  <si>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</si>
  <si>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</si>
  <si>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</si>
  <si>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</si>
  <si>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</si>
  <si>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</si>
  <si>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</si>
  <si>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</si>
  <si>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</si>
  <si>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</si>
  <si>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</si>
  <si>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</si>
  <si>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</si>
  <si>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PCM-20251112-00001446</t>
  </si>
  <si>
    <t xml:space="preserve">Restored by PG </t>
  </si>
  <si>
    <t xml:space="preserve"> PCM-20250215-00000830 </t>
  </si>
  <si>
    <t>LTE site still down and  site located in aramco area access issue need special permission</t>
  </si>
  <si>
    <t>PCM-20251112-00001025</t>
  </si>
  <si>
    <t>SCECO cut in area and EM team saving site SQR0079</t>
  </si>
  <si>
    <t>PCM-20251112-00001562</t>
  </si>
  <si>
    <t>SCECO cut in area and EM team saving site MLJI0191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</si>
  <si>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</si>
  <si>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</si>
  <si>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</si>
  <si>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</si>
  <si>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</si>
  <si>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</si>
  <si>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</si>
  <si>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</si>
  <si>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PCM-20251112-00001615</t>
  </si>
  <si>
    <t>EM Team on the way ETA: 40 Mins</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</si>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</sst>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0" fontId="10" fillId="8"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4" dataDxfId="173" headerRowBorderDxfId="171" tableBorderDxfId="172" totalsRowBorderDxfId="170">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7" dataDxfId="156" headerRowBorderDxfId="154" tableBorderDxfId="155" totalsRowBorderDxfId="153">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48" dataDxfId="47" headerRowBorderDxfId="45" tableBorderDxfId="46" totalsRowBorderDxfId="44">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3" totalsRowShown="0" headerRowDxfId="31" dataDxfId="30" headerRowBorderDxfId="28" tableBorderDxfId="29">
  <autoFilter ref="A1:L2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1" totalsRowShown="0" headerRowDxfId="15" dataDxfId="14" headerRowBorderDxfId="12" tableBorderDxfId="13">
  <autoFilter ref="A1:L1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310.74254386573739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11867</v>
      </c>
      <c r="E3" s="110"/>
      <c r="F3" s="111"/>
      <c r="G3" s="112">
        <f t="shared" ref="G3:G27" ca="1" si="0">IFERROR(NOW()-F3,"")</f>
        <v>45973.690969791664</v>
      </c>
      <c r="H3" s="111">
        <v>45973.637141203704</v>
      </c>
      <c r="I3" s="109" t="str">
        <f>IFERROR(VLOOKUP(D3,DB!A:F,6,0),"")</f>
        <v>Generator-SG</v>
      </c>
      <c r="J3" s="109" t="str">
        <f>IFERROR(VLOOKUP(D3,DB!A:G,7,0),"")</f>
        <v>Dead</v>
      </c>
      <c r="K3" s="113" t="s">
        <v>39024</v>
      </c>
      <c r="L3" s="114" t="str">
        <f>IFERROR(VLOOKUP(D3,DB!A:I,9,0),"")</f>
        <v>Latis</v>
      </c>
    </row>
    <row r="4" spans="1:15" ht="15" customHeight="1">
      <c r="A4" s="108"/>
      <c r="B4" s="109"/>
      <c r="C4" s="109"/>
      <c r="D4" s="109"/>
      <c r="E4" s="110"/>
      <c r="F4" s="111"/>
      <c r="G4" s="112">
        <f t="shared" ca="1" si="0"/>
        <v>45973.690969791664</v>
      </c>
      <c r="H4" s="111"/>
      <c r="I4" s="109"/>
      <c r="J4" s="109"/>
      <c r="K4" s="113"/>
      <c r="L4" s="114" t="str">
        <f>IFERROR(VLOOKUP(#REF!,DB!A:I,9,0),"")</f>
        <v/>
      </c>
    </row>
    <row r="5" spans="1:15" ht="15" customHeight="1">
      <c r="A5" s="108"/>
      <c r="B5" s="109" t="str">
        <f>IFERROR(VLOOKUP(D5,DB!A:K,11,0),"")</f>
        <v/>
      </c>
      <c r="C5" s="109"/>
      <c r="D5" s="109"/>
      <c r="E5" s="110"/>
      <c r="F5" s="111"/>
      <c r="G5" s="112">
        <f t="shared" ca="1" si="0"/>
        <v>45973.690969791664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45973.690969791664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45973.690969791664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45973.690969791664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45973.690969791664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45973.690969791664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45973.690969791664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45973.690969791664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45973.690969791664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45973.690969791664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45973.690969791664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45973.690969791664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45973.690969791664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45973.690969791664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45973.690969791664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45973.690969791664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45973.690969791664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45973.690969791664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45973.690969791664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45973.690969791664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45973.690969791664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45973.690969791664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45973.690969791664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45973.690969791664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45973.690969791664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45973.690969791664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45973.690969791664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45973.690969791664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45973.690969791664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45973.690969791664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45973.690969791664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45973.690969791664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45973.690969791664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45973.690969791664</v>
      </c>
      <c r="H38" s="111"/>
      <c r="I38" s="109" t="str">
        <f>IFERROR(VLOOKUP(D38,DB!A:F,6,0),"")</f>
        <v/>
      </c>
      <c r="J38" s="109" t="str">
        <f>IFERROR(VLOOKUP(D38,DB!A:G,7,0),"")</f>
        <v/>
      </c>
      <c r="K38" s="113"/>
      <c r="L38" s="114" t="str">
        <f>IFERROR(VLOOKUP(D38,DB!A:I,9,0),"")</f>
        <v/>
      </c>
    </row>
    <row r="39" spans="1:12" ht="15" customHeight="1">
      <c r="A39" s="117"/>
      <c r="B39" s="118" t="str">
        <f>IFERROR(VLOOKUP(D39,DB!A:K,11,0),"")</f>
        <v/>
      </c>
      <c r="C39" s="118"/>
      <c r="D39" s="118"/>
      <c r="E39" s="119"/>
      <c r="F39" s="120"/>
      <c r="G39" s="121">
        <f t="shared" ca="1" si="1"/>
        <v>45973.690969791664</v>
      </c>
      <c r="H39" s="120"/>
      <c r="I39" s="118" t="str">
        <f>IFERROR(VLOOKUP(D39,DB!A:F,6,0),"")</f>
        <v/>
      </c>
      <c r="J39" s="118" t="str">
        <f>IFERROR(VLOOKUP(D39,DB!A:G,7,0),"")</f>
        <v/>
      </c>
      <c r="K39" s="122"/>
      <c r="L39" s="123" t="str">
        <f>IFERROR(VLOOKUP(D39,DB!A:I,9,0),"")</f>
        <v/>
      </c>
    </row>
    <row r="40" spans="1:12" ht="15" customHeight="1">
      <c r="A40" s="155"/>
      <c r="B40" s="156" t="str">
        <f>IFERROR(VLOOKUP(D40,DB!A:K,11,0),"")</f>
        <v/>
      </c>
      <c r="C40" s="156"/>
      <c r="D40" s="156"/>
      <c r="E40" s="157"/>
      <c r="F40" s="154"/>
      <c r="G40" s="158">
        <f ca="1">IFERROR(NOW()-F40,"")</f>
        <v>45973.690969791664</v>
      </c>
      <c r="H40" s="154"/>
      <c r="I40" s="156" t="str">
        <f>IFERROR(VLOOKUP(D40,DB!A:F,6,0),"")</f>
        <v/>
      </c>
      <c r="J40" s="156" t="str">
        <f>IFERROR(VLOOKUP(D40,DB!A:G,7,0),"")</f>
        <v/>
      </c>
      <c r="K40" s="159"/>
      <c r="L40" s="160" t="str">
        <f>IFERROR(VLOOKUP(D40,DB!A:I,9,0),"")</f>
        <v/>
      </c>
    </row>
    <row r="41" spans="1:12" ht="15" customHeight="1">
      <c r="A41" s="155"/>
      <c r="B41" s="156" t="str">
        <f>IFERROR(VLOOKUP(D41,DB!A:K,11,0),"")</f>
        <v/>
      </c>
      <c r="C41" s="156"/>
      <c r="D41" s="156"/>
      <c r="E41" s="157"/>
      <c r="F41" s="154"/>
      <c r="G41" s="158">
        <f ca="1">IFERROR(NOW()-F41,"")</f>
        <v>45973.690969791664</v>
      </c>
      <c r="H41" s="154"/>
      <c r="I41" s="156" t="str">
        <f>IFERROR(VLOOKUP(D41,DB!A:F,6,0),"")</f>
        <v/>
      </c>
      <c r="J41" s="156" t="str">
        <f>IFERROR(VLOOKUP(D41,DB!A:G,7,0),"")</f>
        <v/>
      </c>
      <c r="K41" s="159"/>
      <c r="L41" s="160" t="str">
        <f>IFERROR(VLOOKUP(D41,DB!A:I,9,0),"")</f>
        <v/>
      </c>
    </row>
    <row r="42" spans="1:12" ht="15" customHeight="1">
      <c r="A42" s="155"/>
      <c r="B42" s="156" t="str">
        <f>IFERROR(VLOOKUP(D42,DB!A:K,11,0),"")</f>
        <v/>
      </c>
      <c r="C42" s="156"/>
      <c r="D42" s="156"/>
      <c r="E42" s="157"/>
      <c r="F42" s="154"/>
      <c r="G42" s="158">
        <f ca="1">IFERROR(NOW()-F42,"")</f>
        <v>45973.690969791664</v>
      </c>
      <c r="H42" s="154"/>
      <c r="I42" s="156" t="str">
        <f>IFERROR(VLOOKUP(D42,DB!A:F,6,0),"")</f>
        <v/>
      </c>
      <c r="J42" s="156" t="str">
        <f>IFERROR(VLOOKUP(D42,DB!A:G,7,0),"")</f>
        <v/>
      </c>
      <c r="K42" s="159"/>
      <c r="L42" s="160" t="str">
        <f>IFERROR(VLOOKUP(D42,DB!A:I,9,0),"")</f>
        <v/>
      </c>
    </row>
    <row r="43" spans="1:12" ht="15" customHeight="1">
      <c r="A43" s="155"/>
      <c r="B43" s="156" t="str">
        <f>IFERROR(VLOOKUP(D43,DB!A:K,11,0),"")</f>
        <v/>
      </c>
      <c r="C43" s="156"/>
      <c r="D43" s="156"/>
      <c r="E43" s="157"/>
      <c r="F43" s="154"/>
      <c r="G43" s="158">
        <f ca="1">IFERROR(NOW()-F43,"")</f>
        <v>45973.690969791664</v>
      </c>
      <c r="H43" s="154"/>
      <c r="I43" s="156" t="str">
        <f>IFERROR(VLOOKUP(D43,DB!A:F,6,0),"")</f>
        <v/>
      </c>
      <c r="J43" s="156" t="str">
        <f>IFERROR(VLOOKUP(D43,DB!A:G,7,0),"")</f>
        <v/>
      </c>
      <c r="K43" s="159"/>
      <c r="L43" s="160" t="str">
        <f>IFERROR(VLOOKUP(D43,DB!A:I,9,0),"")</f>
        <v/>
      </c>
    </row>
    <row r="44" spans="1:12" ht="15" customHeight="1">
      <c r="A44" s="155"/>
      <c r="B44" s="156" t="str">
        <f>IFERROR(VLOOKUP(D44,DB!A:K,11,0),"")</f>
        <v/>
      </c>
      <c r="C44" s="156"/>
      <c r="D44" s="156"/>
      <c r="E44" s="157"/>
      <c r="F44" s="154"/>
      <c r="G44" s="158">
        <f ca="1">IFERROR(NOW()-F44,"")</f>
        <v>45973.690969791664</v>
      </c>
      <c r="H44" s="154"/>
      <c r="I44" s="156" t="str">
        <f>IFERROR(VLOOKUP(D44,DB!A:F,6,0),"")</f>
        <v/>
      </c>
      <c r="J44" s="156" t="str">
        <f>IFERROR(VLOOKUP(D44,DB!A:G,7,0),"")</f>
        <v/>
      </c>
      <c r="K44" s="159"/>
      <c r="L44" s="160" t="str">
        <f>IFERROR(VLOOKUP(D44,DB!A:I,9,0),"")</f>
        <v/>
      </c>
    </row>
    <row r="45" spans="1:12" ht="15" customHeight="1">
      <c r="A45" s="155"/>
      <c r="B45" s="156" t="str">
        <f>IFERROR(VLOOKUP(D45,DB!A:K,11,0),"")</f>
        <v/>
      </c>
      <c r="C45" s="156"/>
      <c r="D45" s="156"/>
      <c r="E45" s="157"/>
      <c r="F45" s="154"/>
      <c r="G45" s="158">
        <f ca="1">IFERROR(NOW()-F45,"")</f>
        <v>45973.690969791664</v>
      </c>
      <c r="H45" s="154"/>
      <c r="I45" s="156" t="str">
        <f>IFERROR(VLOOKUP(D45,DB!A:F,6,0),"")</f>
        <v/>
      </c>
      <c r="J45" s="156" t="str">
        <f>IFERROR(VLOOKUP(D45,DB!A:G,7,0),"")</f>
        <v/>
      </c>
      <c r="K45" s="159"/>
      <c r="L45" s="160" t="str">
        <f>IFERROR(VLOOKUP(D45,DB!A:I,9,0),"")</f>
        <v/>
      </c>
    </row>
    <row r="46" spans="1:12" ht="15" customHeight="1">
      <c r="A46" s="155"/>
      <c r="B46" s="156" t="str">
        <f>IFERROR(VLOOKUP(D46,DB!A:K,11,0),"")</f>
        <v/>
      </c>
      <c r="C46" s="156"/>
      <c r="D46" s="156"/>
      <c r="E46" s="157"/>
      <c r="F46" s="154"/>
      <c r="G46" s="158">
        <f ca="1">IFERROR(NOW()-F46,"")</f>
        <v>45973.690969791664</v>
      </c>
      <c r="H46" s="154"/>
      <c r="I46" s="156" t="str">
        <f>IFERROR(VLOOKUP(D46,DB!A:F,6,0),"")</f>
        <v/>
      </c>
      <c r="J46" s="156" t="str">
        <f>IFERROR(VLOOKUP(D46,DB!A:G,7,0),"")</f>
        <v/>
      </c>
      <c r="K46" s="159"/>
      <c r="L46" s="160" t="str">
        <f>IFERROR(VLOOKUP(D46,DB!A:I,9,0),"")</f>
        <v/>
      </c>
    </row>
    <row r="47" spans="1:12" ht="15" customHeight="1">
      <c r="A47" s="155"/>
      <c r="B47" s="156" t="str">
        <f>IFERROR(VLOOKUP(D47,DB!A:K,11,0),"")</f>
        <v/>
      </c>
      <c r="C47" s="156"/>
      <c r="D47" s="156"/>
      <c r="E47" s="157"/>
      <c r="F47" s="154"/>
      <c r="G47" s="158">
        <f ca="1">IFERROR(NOW()-F47,"")</f>
        <v>45973.690969791664</v>
      </c>
      <c r="H47" s="154"/>
      <c r="I47" s="156" t="str">
        <f>IFERROR(VLOOKUP(D47,DB!A:F,6,0),"")</f>
        <v/>
      </c>
      <c r="J47" s="156" t="str">
        <f>IFERROR(VLOOKUP(D47,DB!A:G,7,0),"")</f>
        <v/>
      </c>
      <c r="K47" s="159"/>
      <c r="L47" s="160" t="str">
        <f>IFERROR(VLOOKUP(D47,DB!A:I,9,0),"")</f>
        <v/>
      </c>
    </row>
    <row r="48" spans="1:12" ht="15" customHeight="1">
      <c r="A48" s="155"/>
      <c r="B48" s="156" t="str">
        <f>IFERROR(VLOOKUP(D48,DB!A:K,11,0),"")</f>
        <v/>
      </c>
      <c r="C48" s="156"/>
      <c r="D48" s="156"/>
      <c r="E48" s="157"/>
      <c r="F48" s="154"/>
      <c r="G48" s="158">
        <f ca="1">IFERROR(NOW()-F48,"")</f>
        <v>45973.690969791664</v>
      </c>
      <c r="H48" s="154"/>
      <c r="I48" s="156" t="str">
        <f>IFERROR(VLOOKUP(D48,DB!A:F,6,0),"")</f>
        <v/>
      </c>
      <c r="J48" s="156" t="str">
        <f>IFERROR(VLOOKUP(D48,DB!A:G,7,0),"")</f>
        <v/>
      </c>
      <c r="K48" s="159"/>
      <c r="L48" s="160" t="str">
        <f>IFERROR(VLOOKUP(D48,DB!A:I,9,0),"")</f>
        <v/>
      </c>
    </row>
    <row r="49" spans="1:12" ht="15" customHeight="1">
      <c r="A49" s="155"/>
      <c r="B49" s="156" t="str">
        <f>IFERROR(VLOOKUP(D49,DB!A:K,11,0),"")</f>
        <v/>
      </c>
      <c r="C49" s="156"/>
      <c r="D49" s="156"/>
      <c r="E49" s="157"/>
      <c r="F49" s="154"/>
      <c r="G49" s="158">
        <f ca="1">IFERROR(NOW()-F49,"")</f>
        <v>45973.690969791664</v>
      </c>
      <c r="H49" s="154"/>
      <c r="I49" s="156" t="str">
        <f>IFERROR(VLOOKUP(D49,DB!A:F,6,0),"")</f>
        <v/>
      </c>
      <c r="J49" s="156" t="str">
        <f>IFERROR(VLOOKUP(D49,DB!A:G,7,0),"")</f>
        <v/>
      </c>
      <c r="K49" s="159"/>
      <c r="L49" s="160" t="str">
        <f>IFERROR(VLOOKUP(D49,DB!A:I,9,0),"")</f>
        <v/>
      </c>
    </row>
    <row r="50" spans="1:12" ht="15" customHeight="1">
      <c r="A50" s="155"/>
      <c r="B50" s="156" t="str">
        <f>IFERROR(VLOOKUP(D50,DB!A:K,11,0),"")</f>
        <v/>
      </c>
      <c r="C50" s="156"/>
      <c r="D50" s="156"/>
      <c r="E50" s="157"/>
      <c r="F50" s="154"/>
      <c r="G50" s="158">
        <f ca="1">IFERROR(NOW()-F50,"")</f>
        <v>45973.690969791664</v>
      </c>
      <c r="H50" s="154"/>
      <c r="I50" s="156" t="str">
        <f>IFERROR(VLOOKUP(D50,DB!A:F,6,0),"")</f>
        <v/>
      </c>
      <c r="J50" s="156" t="str">
        <f>IFERROR(VLOOKUP(D50,DB!A:G,7,0),"")</f>
        <v/>
      </c>
      <c r="K50" s="159"/>
      <c r="L50" s="160" t="str">
        <f>IFERROR(VLOOKUP(D50,DB!A:I,9,0),"")</f>
        <v/>
      </c>
    </row>
    <row r="51" spans="1:12" ht="15" customHeight="1">
      <c r="A51" s="155"/>
      <c r="B51" s="156" t="str">
        <f>IFERROR(VLOOKUP(D51,DB!A:K,11,0),"")</f>
        <v/>
      </c>
      <c r="C51" s="156"/>
      <c r="D51" s="156"/>
      <c r="E51" s="157"/>
      <c r="F51" s="154"/>
      <c r="G51" s="158">
        <f ca="1">IFERROR(NOW()-F51,"")</f>
        <v>45973.690969791664</v>
      </c>
      <c r="H51" s="154"/>
      <c r="I51" s="156" t="str">
        <f>IFERROR(VLOOKUP(D51,DB!A:F,6,0),"")</f>
        <v/>
      </c>
      <c r="J51" s="156" t="str">
        <f>IFERROR(VLOOKUP(D51,DB!A:G,7,0),"")</f>
        <v/>
      </c>
      <c r="K51" s="159"/>
      <c r="L51" s="160" t="str">
        <f>IFERROR(VLOOKUP(D51,DB!A:I,9,0),"")</f>
        <v/>
      </c>
    </row>
    <row r="52" spans="1:12" ht="15" customHeight="1">
      <c r="A52" s="155"/>
      <c r="B52" s="156" t="str">
        <f>IFERROR(VLOOKUP(D52,DB!A:K,11,0),"")</f>
        <v/>
      </c>
      <c r="C52" s="156"/>
      <c r="D52" s="156"/>
      <c r="E52" s="157"/>
      <c r="F52" s="154"/>
      <c r="G52" s="158">
        <f ca="1">IFERROR(NOW()-F52,"")</f>
        <v>45973.690969791664</v>
      </c>
      <c r="H52" s="154"/>
      <c r="I52" s="156" t="str">
        <f>IFERROR(VLOOKUP(D52,DB!A:F,6,0),"")</f>
        <v/>
      </c>
      <c r="J52" s="156" t="str">
        <f>IFERROR(VLOOKUP(D52,DB!A:G,7,0),"")</f>
        <v/>
      </c>
      <c r="K52" s="159"/>
      <c r="L52" s="160" t="str">
        <f>IFERROR(VLOOKUP(D52,DB!A:I,9,0),"")</f>
        <v/>
      </c>
    </row>
    <row r="53" spans="1:12" ht="15" customHeight="1">
      <c r="A53" s="155"/>
      <c r="B53" s="156" t="str">
        <f>IFERROR(VLOOKUP(D53,DB!A:K,11,0),"")</f>
        <v/>
      </c>
      <c r="C53" s="156"/>
      <c r="D53" s="156"/>
      <c r="E53" s="157"/>
      <c r="F53" s="154"/>
      <c r="G53" s="158">
        <f ca="1">IFERROR(NOW()-F53,"")</f>
        <v>45973.690969791664</v>
      </c>
      <c r="H53" s="154"/>
      <c r="I53" s="156" t="str">
        <f>IFERROR(VLOOKUP(D53,DB!A:F,6,0),"")</f>
        <v/>
      </c>
      <c r="J53" s="156" t="str">
        <f>IFERROR(VLOOKUP(D53,DB!A:G,7,0),"")</f>
        <v/>
      </c>
      <c r="K53" s="159"/>
      <c r="L53" s="160" t="str">
        <f>IFERROR(VLOOKUP(D53,DB!A:I,9,0),"")</f>
        <v/>
      </c>
    </row>
    <row r="54" spans="1:12" ht="15" customHeight="1">
      <c r="A54" s="155"/>
      <c r="B54" s="156" t="str">
        <f>IFERROR(VLOOKUP(D54,DB!A:K,11,0),"")</f>
        <v/>
      </c>
      <c r="C54" s="156"/>
      <c r="D54" s="156"/>
      <c r="E54" s="157"/>
      <c r="F54" s="154"/>
      <c r="G54" s="158">
        <f ca="1">IFERROR(NOW()-F54,"")</f>
        <v>45973.690969791664</v>
      </c>
      <c r="H54" s="154"/>
      <c r="I54" s="156" t="str">
        <f>IFERROR(VLOOKUP(D54,DB!A:F,6,0),"")</f>
        <v/>
      </c>
      <c r="J54" s="156" t="str">
        <f>IFERROR(VLOOKUP(D54,DB!A:G,7,0),"")</f>
        <v/>
      </c>
      <c r="K54" s="159"/>
      <c r="L54" s="160" t="str">
        <f>IFERROR(VLOOKUP(D54,DB!A:I,9,0),"")</f>
        <v/>
      </c>
    </row>
    <row r="55" spans="1:12" ht="15" customHeight="1">
      <c r="A55" s="155"/>
      <c r="B55" s="156" t="str">
        <f>IFERROR(VLOOKUP(D55,DB!A:K,11,0),"")</f>
        <v/>
      </c>
      <c r="C55" s="156"/>
      <c r="D55" s="156"/>
      <c r="E55" s="157"/>
      <c r="F55" s="154"/>
      <c r="G55" s="158">
        <f ca="1">IFERROR(NOW()-F55,"")</f>
        <v>45973.690969791664</v>
      </c>
      <c r="H55" s="154"/>
      <c r="I55" s="156" t="str">
        <f>IFERROR(VLOOKUP(D55,DB!A:F,6,0),"")</f>
        <v/>
      </c>
      <c r="J55" s="156" t="str">
        <f>IFERROR(VLOOKUP(D55,DB!A:G,7,0),"")</f>
        <v/>
      </c>
      <c r="K55" s="159"/>
      <c r="L55" s="160" t="str">
        <f>IFERROR(VLOOKUP(D55,DB!A:I,9,0),"")</f>
        <v/>
      </c>
    </row>
    <row r="56" spans="1:12" ht="15" customHeight="1">
      <c r="A56" s="155"/>
      <c r="B56" s="156" t="str">
        <f>IFERROR(VLOOKUP(D56,DB!A:K,11,0),"")</f>
        <v/>
      </c>
      <c r="C56" s="156"/>
      <c r="D56" s="156"/>
      <c r="E56" s="157"/>
      <c r="F56" s="154"/>
      <c r="G56" s="158">
        <f ca="1">IFERROR(NOW()-F56,"")</f>
        <v>45973.690969791664</v>
      </c>
      <c r="H56" s="154"/>
      <c r="I56" s="156" t="str">
        <f>IFERROR(VLOOKUP(D56,DB!A:F,6,0),"")</f>
        <v/>
      </c>
      <c r="J56" s="156" t="str">
        <f>IFERROR(VLOOKUP(D56,DB!A:G,7,0),"")</f>
        <v/>
      </c>
      <c r="K56" s="159"/>
      <c r="L56" s="160" t="str">
        <f>IFERROR(VLOOKUP(D56,DB!A:I,9,0),"")</f>
        <v/>
      </c>
    </row>
    <row r="57" spans="1:12" ht="15" customHeight="1">
      <c r="A57" s="155"/>
      <c r="B57" s="156" t="str">
        <f>IFERROR(VLOOKUP(D57,DB!A:K,11,0),"")</f>
        <v/>
      </c>
      <c r="C57" s="156"/>
      <c r="D57" s="156"/>
      <c r="E57" s="157"/>
      <c r="F57" s="154"/>
      <c r="G57" s="158">
        <f ca="1">IFERROR(NOW()-F57,"")</f>
        <v>45973.690969791664</v>
      </c>
      <c r="H57" s="154"/>
      <c r="I57" s="156" t="str">
        <f>IFERROR(VLOOKUP(D57,DB!A:F,6,0),"")</f>
        <v/>
      </c>
      <c r="J57" s="156" t="str">
        <f>IFERROR(VLOOKUP(D57,DB!A:G,7,0),"")</f>
        <v/>
      </c>
      <c r="K57" s="159"/>
      <c r="L57" s="160" t="str">
        <f>IFERROR(VLOOKUP(D57,DB!A:I,9,0),"")</f>
        <v/>
      </c>
    </row>
    <row r="58" spans="1:12" ht="15" customHeight="1">
      <c r="A58" s="155"/>
      <c r="B58" s="156" t="str">
        <f>IFERROR(VLOOKUP(D58,DB!A:K,11,0),"")</f>
        <v/>
      </c>
      <c r="C58" s="156"/>
      <c r="D58" s="156"/>
      <c r="E58" s="157"/>
      <c r="F58" s="154"/>
      <c r="G58" s="158">
        <f ca="1">IFERROR(NOW()-F58,"")</f>
        <v>45973.690969791664</v>
      </c>
      <c r="H58" s="154"/>
      <c r="I58" s="156" t="str">
        <f>IFERROR(VLOOKUP(D58,DB!A:F,6,0),"")</f>
        <v/>
      </c>
      <c r="J58" s="156" t="str">
        <f>IFERROR(VLOOKUP(D58,DB!A:G,7,0),"")</f>
        <v/>
      </c>
      <c r="K58" s="159"/>
      <c r="L58" s="160" t="str">
        <f>IFERROR(VLOOKUP(D58,DB!A:I,9,0),"")</f>
        <v/>
      </c>
    </row>
    <row r="59" spans="1:12" ht="15" customHeight="1">
      <c r="A59" s="155"/>
      <c r="B59" s="156" t="str">
        <f>IFERROR(VLOOKUP(D59,DB!A:K,11,0),"")</f>
        <v/>
      </c>
      <c r="C59" s="156"/>
      <c r="D59" s="156"/>
      <c r="E59" s="157"/>
      <c r="F59" s="154"/>
      <c r="G59" s="158">
        <f ca="1">IFERROR(NOW()-F59,"")</f>
        <v>45973.690969791664</v>
      </c>
      <c r="H59" s="154"/>
      <c r="I59" s="156" t="str">
        <f>IFERROR(VLOOKUP(D59,DB!A:F,6,0),"")</f>
        <v/>
      </c>
      <c r="J59" s="156" t="str">
        <f>IFERROR(VLOOKUP(D59,DB!A:G,7,0),"")</f>
        <v/>
      </c>
      <c r="K59" s="159"/>
      <c r="L59" s="160" t="str">
        <f>IFERROR(VLOOKUP(D59,DB!A:I,9,0),"")</f>
        <v/>
      </c>
    </row>
    <row r="60" spans="1:12" ht="15" customHeight="1">
      <c r="A60" s="155"/>
      <c r="B60" s="156" t="str">
        <f>IFERROR(VLOOKUP(D60,DB!A:K,11,0),"")</f>
        <v/>
      </c>
      <c r="C60" s="156"/>
      <c r="D60" s="156"/>
      <c r="E60" s="157"/>
      <c r="F60" s="154"/>
      <c r="G60" s="158">
        <f ca="1">IFERROR(NOW()-F60,"")</f>
        <v>45973.690969791664</v>
      </c>
      <c r="H60" s="154"/>
      <c r="I60" s="156" t="str">
        <f>IFERROR(VLOOKUP(D60,DB!A:F,6,0),"")</f>
        <v/>
      </c>
      <c r="J60" s="156" t="str">
        <f>IFERROR(VLOOKUP(D60,DB!A:G,7,0),"")</f>
        <v/>
      </c>
      <c r="K60" s="159"/>
      <c r="L60" s="160" t="str">
        <f>IFERROR(VLOOKUP(D60,DB!A:I,9,0),"")</f>
        <v/>
      </c>
    </row>
    <row r="61" spans="1:12" ht="15" customHeight="1">
      <c r="A61" s="155"/>
      <c r="B61" s="156" t="str">
        <f>IFERROR(VLOOKUP(D61,DB!A:K,11,0),"")</f>
        <v/>
      </c>
      <c r="C61" s="156"/>
      <c r="D61" s="156"/>
      <c r="E61" s="157"/>
      <c r="F61" s="154"/>
      <c r="G61" s="158">
        <f ca="1">IFERROR(NOW()-F61,"")</f>
        <v>45973.690969791664</v>
      </c>
      <c r="H61" s="154"/>
      <c r="I61" s="156" t="str">
        <f>IFERROR(VLOOKUP(D61,DB!A:F,6,0),"")</f>
        <v/>
      </c>
      <c r="J61" s="156" t="str">
        <f>IFERROR(VLOOKUP(D61,DB!A:G,7,0),"")</f>
        <v/>
      </c>
      <c r="K61" s="159"/>
      <c r="L61" s="160" t="str">
        <f>IFERROR(VLOOKUP(D61,DB!A:I,9,0),"")</f>
        <v/>
      </c>
    </row>
    <row r="62" spans="1:12" ht="15" customHeight="1">
      <c r="A62" s="155"/>
      <c r="B62" s="156" t="str">
        <f>IFERROR(VLOOKUP(D62,DB!A:K,11,0),"")</f>
        <v/>
      </c>
      <c r="C62" s="156"/>
      <c r="D62" s="156"/>
      <c r="E62" s="157"/>
      <c r="F62" s="154"/>
      <c r="G62" s="158">
        <f ca="1">IFERROR(NOW()-F62,"")</f>
        <v>45973.690969791664</v>
      </c>
      <c r="H62" s="154"/>
      <c r="I62" s="156" t="str">
        <f>IFERROR(VLOOKUP(D62,DB!A:F,6,0),"")</f>
        <v/>
      </c>
      <c r="J62" s="156" t="str">
        <f>IFERROR(VLOOKUP(D62,DB!A:G,7,0),"")</f>
        <v/>
      </c>
      <c r="K62" s="159"/>
      <c r="L62" s="160" t="str">
        <f>IFERROR(VLOOKUP(D62,DB!A:I,9,0),"")</f>
        <v/>
      </c>
    </row>
    <row r="63" spans="1:12" ht="15" customHeight="1">
      <c r="A63" s="155"/>
      <c r="B63" s="156" t="str">
        <f>IFERROR(VLOOKUP(D63,DB!A:K,11,0),"")</f>
        <v/>
      </c>
      <c r="C63" s="156"/>
      <c r="D63" s="156"/>
      <c r="E63" s="157"/>
      <c r="F63" s="154"/>
      <c r="G63" s="158">
        <f ca="1">IFERROR(NOW()-F63,"")</f>
        <v>45973.690969791664</v>
      </c>
      <c r="H63" s="154"/>
      <c r="I63" s="156" t="str">
        <f>IFERROR(VLOOKUP(D63,DB!A:F,6,0),"")</f>
        <v/>
      </c>
      <c r="J63" s="156" t="str">
        <f>IFERROR(VLOOKUP(D63,DB!A:G,7,0),"")</f>
        <v/>
      </c>
      <c r="K63" s="159"/>
      <c r="L63" s="160" t="str">
        <f>IFERROR(VLOOKUP(D63,DB!A:I,9,0),"")</f>
        <v/>
      </c>
    </row>
    <row r="64" spans="1:12" ht="15" customHeight="1">
      <c r="A64" s="155"/>
      <c r="B64" s="156" t="str">
        <f>IFERROR(VLOOKUP(D64,DB!A:K,11,0),"")</f>
        <v/>
      </c>
      <c r="C64" s="156"/>
      <c r="D64" s="156"/>
      <c r="E64" s="157"/>
      <c r="F64" s="154"/>
      <c r="G64" s="158">
        <f ca="1">IFERROR(NOW()-F64,"")</f>
        <v>45973.690969791664</v>
      </c>
      <c r="H64" s="154"/>
      <c r="I64" s="156" t="str">
        <f>IFERROR(VLOOKUP(D64,DB!A:F,6,0),"")</f>
        <v/>
      </c>
      <c r="J64" s="156" t="str">
        <f>IFERROR(VLOOKUP(D64,DB!A:G,7,0),"")</f>
        <v/>
      </c>
      <c r="K64" s="159"/>
      <c r="L64" s="160" t="str">
        <f>IFERROR(VLOOKUP(D64,DB!A:I,9,0),"")</f>
        <v/>
      </c>
    </row>
    <row r="65" spans="1:12" ht="15" customHeight="1">
      <c r="A65" s="155"/>
      <c r="B65" s="156" t="str">
        <f>IFERROR(VLOOKUP(D65,DB!A:K,11,0),"")</f>
        <v/>
      </c>
      <c r="C65" s="156"/>
      <c r="D65" s="156"/>
      <c r="E65" s="157"/>
      <c r="F65" s="154"/>
      <c r="G65" s="158">
        <f ca="1">IFERROR(NOW()-F65,"")</f>
        <v>45973.690969791664</v>
      </c>
      <c r="H65" s="154"/>
      <c r="I65" s="156" t="str">
        <f>IFERROR(VLOOKUP(D65,DB!A:F,6,0),"")</f>
        <v/>
      </c>
      <c r="J65" s="156" t="str">
        <f>IFERROR(VLOOKUP(D65,DB!A:G,7,0),"")</f>
        <v/>
      </c>
      <c r="K65" s="159"/>
      <c r="L65" s="160" t="str">
        <f>IFERROR(VLOOKUP(D65,DB!A:I,9,0),"")</f>
        <v/>
      </c>
    </row>
    <row r="66" spans="1:12" ht="15" customHeight="1">
      <c r="A66" s="155"/>
      <c r="B66" s="156" t="str">
        <f>IFERROR(VLOOKUP(D66,DB!A:K,11,0),"")</f>
        <v/>
      </c>
      <c r="C66" s="156"/>
      <c r="D66" s="156"/>
      <c r="E66" s="157"/>
      <c r="F66" s="154"/>
      <c r="G66" s="158">
        <f ca="1">IFERROR(NOW()-F66,"")</f>
        <v>45973.690969791664</v>
      </c>
      <c r="H66" s="154"/>
      <c r="I66" s="156" t="str">
        <f>IFERROR(VLOOKUP(D66,DB!A:F,6,0),"")</f>
        <v/>
      </c>
      <c r="J66" s="156" t="str">
        <f>IFERROR(VLOOKUP(D66,DB!A:G,7,0),"")</f>
        <v/>
      </c>
      <c r="K66" s="159"/>
      <c r="L66" s="160" t="str">
        <f>IFERROR(VLOOKUP(D66,DB!A:I,9,0),"")</f>
        <v/>
      </c>
    </row>
    <row r="67" spans="1:12" ht="15" customHeight="1">
      <c r="A67" s="155"/>
      <c r="B67" s="156" t="str">
        <f>IFERROR(VLOOKUP(D67,DB!A:K,11,0),"")</f>
        <v/>
      </c>
      <c r="C67" s="156"/>
      <c r="D67" s="156"/>
      <c r="E67" s="157"/>
      <c r="F67" s="154"/>
      <c r="G67" s="158">
        <f ca="1">IFERROR(NOW()-F67,"")</f>
        <v>45973.690969791664</v>
      </c>
      <c r="H67" s="154"/>
      <c r="I67" s="156" t="str">
        <f>IFERROR(VLOOKUP(D67,DB!A:F,6,0),"")</f>
        <v/>
      </c>
      <c r="J67" s="156" t="str">
        <f>IFERROR(VLOOKUP(D67,DB!A:G,7,0),"")</f>
        <v/>
      </c>
      <c r="K67" s="159"/>
      <c r="L67" s="160" t="str">
        <f>IFERROR(VLOOKUP(D67,DB!A:I,9,0),"")</f>
        <v/>
      </c>
    </row>
    <row r="68" spans="1:12" ht="15" customHeight="1">
      <c r="A68" s="155"/>
      <c r="B68" s="156" t="str">
        <f>IFERROR(VLOOKUP(D68,DB!A:K,11,0),"")</f>
        <v/>
      </c>
      <c r="C68" s="156"/>
      <c r="D68" s="156"/>
      <c r="E68" s="157"/>
      <c r="F68" s="154"/>
      <c r="G68" s="158">
        <f ca="1">IFERROR(NOW()-F68,"")</f>
        <v>45973.690969791664</v>
      </c>
      <c r="H68" s="154"/>
      <c r="I68" s="156" t="str">
        <f>IFERROR(VLOOKUP(D68,DB!A:F,6,0),"")</f>
        <v/>
      </c>
      <c r="J68" s="156" t="str">
        <f>IFERROR(VLOOKUP(D68,DB!A:G,7,0),"")</f>
        <v/>
      </c>
      <c r="K68" s="159"/>
      <c r="L68" s="160" t="str">
        <f>IFERROR(VLOOKUP(D68,DB!A:I,9,0),"")</f>
        <v/>
      </c>
    </row>
    <row r="69" spans="1:12" ht="15" customHeight="1">
      <c r="A69" s="155"/>
      <c r="B69" s="156" t="str">
        <f>IFERROR(VLOOKUP(D69,DB!A:K,11,0),"")</f>
        <v/>
      </c>
      <c r="C69" s="156"/>
      <c r="D69" s="156"/>
      <c r="E69" s="157"/>
      <c r="F69" s="154"/>
      <c r="G69" s="158">
        <f ca="1">IFERROR(NOW()-F69,"")</f>
        <v>45973.690969791664</v>
      </c>
      <c r="H69" s="154"/>
      <c r="I69" s="156" t="str">
        <f>IFERROR(VLOOKUP(D69,DB!A:F,6,0),"")</f>
        <v/>
      </c>
      <c r="J69" s="156" t="str">
        <f>IFERROR(VLOOKUP(D69,DB!A:G,7,0),"")</f>
        <v/>
      </c>
      <c r="K69" s="159"/>
      <c r="L69" s="160" t="str">
        <f>IFERROR(VLOOKUP(D69,DB!A:I,9,0),"")</f>
        <v/>
      </c>
    </row>
    <row r="70" spans="1:12" ht="15" customHeight="1">
      <c r="A70" s="155"/>
      <c r="B70" s="156" t="str">
        <f>IFERROR(VLOOKUP(D70,DB!A:K,11,0),"")</f>
        <v/>
      </c>
      <c r="C70" s="156"/>
      <c r="D70" s="156"/>
      <c r="E70" s="157"/>
      <c r="F70" s="154"/>
      <c r="G70" s="158">
        <f ca="1">IFERROR(NOW()-F70,"")</f>
        <v>45973.690969791664</v>
      </c>
      <c r="H70" s="154"/>
      <c r="I70" s="156" t="str">
        <f>IFERROR(VLOOKUP(D70,DB!A:F,6,0),"")</f>
        <v/>
      </c>
      <c r="J70" s="156" t="str">
        <f>IFERROR(VLOOKUP(D70,DB!A:G,7,0),"")</f>
        <v/>
      </c>
      <c r="K70" s="159"/>
      <c r="L70" s="160" t="str">
        <f>IFERROR(VLOOKUP(D70,DB!A:I,9,0),"")</f>
        <v/>
      </c>
    </row>
    <row r="71" spans="1:12" ht="15" customHeight="1">
      <c r="A71" s="155"/>
      <c r="B71" s="156" t="str">
        <f>IFERROR(VLOOKUP(D71,DB!A:K,11,0),"")</f>
        <v/>
      </c>
      <c r="C71" s="156"/>
      <c r="D71" s="156"/>
      <c r="E71" s="157"/>
      <c r="F71" s="154"/>
      <c r="G71" s="158">
        <f ca="1">IFERROR(NOW()-F71,"")</f>
        <v>45973.690969791664</v>
      </c>
      <c r="H71" s="154"/>
      <c r="I71" s="156" t="str">
        <f>IFERROR(VLOOKUP(D71,DB!A:F,6,0),"")</f>
        <v/>
      </c>
      <c r="J71" s="156" t="str">
        <f>IFERROR(VLOOKUP(D71,DB!A:G,7,0),"")</f>
        <v/>
      </c>
      <c r="K71" s="159"/>
      <c r="L71" s="160" t="str">
        <f>IFERROR(VLOOKUP(D71,DB!A:I,9,0),"")</f>
        <v/>
      </c>
    </row>
    <row r="72" spans="1:12" ht="15" customHeight="1">
      <c r="A72" s="155"/>
      <c r="B72" s="156" t="str">
        <f>IFERROR(VLOOKUP(D72,DB!A:K,11,0),"")</f>
        <v/>
      </c>
      <c r="C72" s="156"/>
      <c r="D72" s="156"/>
      <c r="E72" s="157"/>
      <c r="F72" s="154"/>
      <c r="G72" s="158">
        <f ca="1">IFERROR(NOW()-F72,"")</f>
        <v>45973.690969791664</v>
      </c>
      <c r="H72" s="154"/>
      <c r="I72" s="156" t="str">
        <f>IFERROR(VLOOKUP(D72,DB!A:F,6,0),"")</f>
        <v/>
      </c>
      <c r="J72" s="156" t="str">
        <f>IFERROR(VLOOKUP(D72,DB!A:G,7,0),"")</f>
        <v/>
      </c>
      <c r="K72" s="159"/>
      <c r="L72" s="160" t="str">
        <f>IFERROR(VLOOKUP(D72,DB!A:I,9,0),"")</f>
        <v/>
      </c>
    </row>
    <row r="73" spans="1:12" ht="15" customHeight="1">
      <c r="A73" s="155"/>
      <c r="B73" s="156" t="str">
        <f>IFERROR(VLOOKUP(D73,DB!A:K,11,0),"")</f>
        <v/>
      </c>
      <c r="C73" s="156"/>
      <c r="D73" s="156"/>
      <c r="E73" s="157"/>
      <c r="F73" s="154"/>
      <c r="G73" s="158">
        <f ca="1">IFERROR(NOW()-F73,"")</f>
        <v>45973.690969791664</v>
      </c>
      <c r="H73" s="154"/>
      <c r="I73" s="156" t="str">
        <f>IFERROR(VLOOKUP(D73,DB!A:F,6,0),"")</f>
        <v/>
      </c>
      <c r="J73" s="156" t="str">
        <f>IFERROR(VLOOKUP(D73,DB!A:G,7,0),"")</f>
        <v/>
      </c>
      <c r="K73" s="159"/>
      <c r="L73" s="160" t="str">
        <f>IFERROR(VLOOKUP(D73,DB!A:I,9,0),"")</f>
        <v/>
      </c>
    </row>
    <row r="74" spans="1:12" ht="15" customHeight="1">
      <c r="A74" s="155"/>
      <c r="B74" s="156" t="str">
        <f>IFERROR(VLOOKUP(D74,DB!A:K,11,0),"")</f>
        <v/>
      </c>
      <c r="C74" s="156"/>
      <c r="D74" s="156"/>
      <c r="E74" s="157"/>
      <c r="F74" s="154"/>
      <c r="G74" s="158">
        <f ca="1">IFERROR(NOW()-F74,"")</f>
        <v>45973.690969791664</v>
      </c>
      <c r="H74" s="154"/>
      <c r="I74" s="156" t="str">
        <f>IFERROR(VLOOKUP(D74,DB!A:F,6,0),"")</f>
        <v/>
      </c>
      <c r="J74" s="156" t="str">
        <f>IFERROR(VLOOKUP(D74,DB!A:G,7,0),"")</f>
        <v/>
      </c>
      <c r="K74" s="159"/>
      <c r="L74" s="160" t="str">
        <f>IFERROR(VLOOKUP(D74,DB!A:I,9,0),"")</f>
        <v/>
      </c>
    </row>
    <row r="75" spans="1:12" ht="15" customHeight="1">
      <c r="A75" s="155"/>
      <c r="B75" s="156" t="str">
        <f>IFERROR(VLOOKUP(D75,DB!A:K,11,0),"")</f>
        <v/>
      </c>
      <c r="C75" s="156"/>
      <c r="D75" s="156"/>
      <c r="E75" s="157"/>
      <c r="F75" s="154"/>
      <c r="G75" s="158">
        <f ca="1">IFERROR(NOW()-F75,"")</f>
        <v>45973.690969791664</v>
      </c>
      <c r="H75" s="154"/>
      <c r="I75" s="156" t="str">
        <f>IFERROR(VLOOKUP(D75,DB!A:F,6,0),"")</f>
        <v/>
      </c>
      <c r="J75" s="156" t="str">
        <f>IFERROR(VLOOKUP(D75,DB!A:G,7,0),"")</f>
        <v/>
      </c>
      <c r="K75" s="159"/>
      <c r="L75" s="160" t="str">
        <f>IFERROR(VLOOKUP(D75,DB!A:I,9,0),"")</f>
        <v/>
      </c>
    </row>
    <row r="76" spans="1:12" ht="15" customHeight="1">
      <c r="A76" s="155"/>
      <c r="B76" s="156" t="str">
        <f>IFERROR(VLOOKUP(D76,DB!A:K,11,0),"")</f>
        <v/>
      </c>
      <c r="C76" s="156"/>
      <c r="D76" s="156"/>
      <c r="E76" s="157"/>
      <c r="F76" s="154"/>
      <c r="G76" s="158">
        <f ca="1">IFERROR(NOW()-F76,"")</f>
        <v>45973.690969791664</v>
      </c>
      <c r="H76" s="154"/>
      <c r="I76" s="156" t="str">
        <f>IFERROR(VLOOKUP(D76,DB!A:F,6,0),"")</f>
        <v/>
      </c>
      <c r="J76" s="156" t="str">
        <f>IFERROR(VLOOKUP(D76,DB!A:G,7,0),"")</f>
        <v/>
      </c>
      <c r="K76" s="159"/>
      <c r="L76" s="160" t="str">
        <f>IFERROR(VLOOKUP(D76,DB!A:I,9,0),"")</f>
        <v/>
      </c>
    </row>
    <row r="77" spans="1:12" ht="15" customHeight="1">
      <c r="A77" s="155"/>
      <c r="B77" s="156" t="str">
        <f>IFERROR(VLOOKUP(D77,DB!A:K,11,0),"")</f>
        <v/>
      </c>
      <c r="C77" s="156"/>
      <c r="D77" s="156"/>
      <c r="E77" s="157"/>
      <c r="F77" s="154"/>
      <c r="G77" s="158">
        <f ca="1">IFERROR(NOW()-F77,"")</f>
        <v>45973.690969791664</v>
      </c>
      <c r="H77" s="154"/>
      <c r="I77" s="156" t="str">
        <f>IFERROR(VLOOKUP(D77,DB!A:F,6,0),"")</f>
        <v/>
      </c>
      <c r="J77" s="156" t="str">
        <f>IFERROR(VLOOKUP(D77,DB!A:G,7,0),"")</f>
        <v/>
      </c>
      <c r="K77" s="159"/>
      <c r="L77" s="160" t="str">
        <f>IFERROR(VLOOKUP(D77,DB!A:I,9,0),"")</f>
        <v/>
      </c>
    </row>
    <row r="78" spans="1:12" ht="15" customHeight="1">
      <c r="A78" s="155"/>
      <c r="B78" s="156" t="str">
        <f>IFERROR(VLOOKUP(D78,DB!A:K,11,0),"")</f>
        <v/>
      </c>
      <c r="C78" s="156"/>
      <c r="D78" s="156"/>
      <c r="E78" s="157"/>
      <c r="F78" s="154"/>
      <c r="G78" s="158">
        <f ca="1">IFERROR(NOW()-F78,"")</f>
        <v>45973.690969791664</v>
      </c>
      <c r="H78" s="154"/>
      <c r="I78" s="156" t="str">
        <f>IFERROR(VLOOKUP(D78,DB!A:F,6,0),"")</f>
        <v/>
      </c>
      <c r="J78" s="156" t="str">
        <f>IFERROR(VLOOKUP(D78,DB!A:G,7,0),"")</f>
        <v/>
      </c>
      <c r="K78" s="159"/>
      <c r="L78" s="160" t="str">
        <f>IFERROR(VLOOKUP(D78,DB!A:I,9,0),"")</f>
        <v/>
      </c>
    </row>
    <row r="79" spans="1:12" ht="15" customHeight="1">
      <c r="A79" s="155"/>
      <c r="B79" s="156" t="str">
        <f>IFERROR(VLOOKUP(D79,DB!A:K,11,0),"")</f>
        <v/>
      </c>
      <c r="C79" s="156"/>
      <c r="D79" s="156"/>
      <c r="E79" s="157"/>
      <c r="F79" s="154"/>
      <c r="G79" s="158">
        <f ca="1">IFERROR(NOW()-F79,"")</f>
        <v>45973.690969791664</v>
      </c>
      <c r="H79" s="154"/>
      <c r="I79" s="156" t="str">
        <f>IFERROR(VLOOKUP(D79,DB!A:F,6,0),"")</f>
        <v/>
      </c>
      <c r="J79" s="156" t="str">
        <f>IFERROR(VLOOKUP(D79,DB!A:G,7,0),"")</f>
        <v/>
      </c>
      <c r="K79" s="159"/>
      <c r="L79" s="160" t="str">
        <f>IFERROR(VLOOKUP(D79,DB!A:I,9,0),"")</f>
        <v/>
      </c>
    </row>
    <row r="80" spans="1:12" ht="15" customHeight="1">
      <c r="A80" s="155"/>
      <c r="B80" s="156" t="str">
        <f>IFERROR(VLOOKUP(D80,DB!A:K,11,0),"")</f>
        <v/>
      </c>
      <c r="C80" s="156"/>
      <c r="D80" s="156"/>
      <c r="E80" s="157"/>
      <c r="F80" s="154"/>
      <c r="G80" s="158">
        <f ca="1">IFERROR(NOW()-F80,"")</f>
        <v>45973.690969791664</v>
      </c>
      <c r="H80" s="154"/>
      <c r="I80" s="156" t="str">
        <f>IFERROR(VLOOKUP(D80,DB!A:F,6,0),"")</f>
        <v/>
      </c>
      <c r="J80" s="156" t="str">
        <f>IFERROR(VLOOKUP(D80,DB!A:G,7,0),"")</f>
        <v/>
      </c>
      <c r="K80" s="159"/>
      <c r="L80" s="160" t="str">
        <f>IFERROR(VLOOKUP(D80,DB!A:I,9,0),"")</f>
        <v/>
      </c>
    </row>
    <row r="81" spans="1:12" ht="15" customHeight="1">
      <c r="A81" s="155"/>
      <c r="B81" s="156" t="str">
        <f>IFERROR(VLOOKUP(D81,DB!A:K,11,0),"")</f>
        <v/>
      </c>
      <c r="C81" s="156"/>
      <c r="D81" s="156"/>
      <c r="E81" s="157"/>
      <c r="F81" s="154"/>
      <c r="G81" s="158">
        <f ca="1">IFERROR(NOW()-F81,"")</f>
        <v>45973.690969791664</v>
      </c>
      <c r="H81" s="154"/>
      <c r="I81" s="156" t="str">
        <f>IFERROR(VLOOKUP(D81,DB!A:F,6,0),"")</f>
        <v/>
      </c>
      <c r="J81" s="156" t="str">
        <f>IFERROR(VLOOKUP(D81,DB!A:G,7,0),"")</f>
        <v/>
      </c>
      <c r="K81" s="159"/>
      <c r="L81" s="160" t="str">
        <f>IFERROR(VLOOKUP(D81,DB!A:I,9,0),"")</f>
        <v/>
      </c>
    </row>
    <row r="82" spans="1:12" ht="15" customHeight="1">
      <c r="A82" s="155"/>
      <c r="B82" s="156" t="str">
        <f>IFERROR(VLOOKUP(D82,DB!A:K,11,0),"")</f>
        <v/>
      </c>
      <c r="C82" s="156"/>
      <c r="D82" s="156"/>
      <c r="E82" s="157"/>
      <c r="F82" s="154"/>
      <c r="G82" s="158">
        <f ca="1">IFERROR(NOW()-F82,"")</f>
        <v>45973.690969791664</v>
      </c>
      <c r="H82" s="154"/>
      <c r="I82" s="156" t="str">
        <f>IFERROR(VLOOKUP(D82,DB!A:F,6,0),"")</f>
        <v/>
      </c>
      <c r="J82" s="156" t="str">
        <f>IFERROR(VLOOKUP(D82,DB!A:G,7,0),"")</f>
        <v/>
      </c>
      <c r="K82" s="159"/>
      <c r="L82" s="160" t="str">
        <f>IFERROR(VLOOKUP(D82,DB!A:I,9,0),"")</f>
        <v/>
      </c>
    </row>
    <row r="83" spans="1:12" ht="15" customHeight="1">
      <c r="A83" s="155"/>
      <c r="B83" s="156" t="str">
        <f>IFERROR(VLOOKUP(D83,DB!A:K,11,0),"")</f>
        <v/>
      </c>
      <c r="C83" s="156"/>
      <c r="D83" s="156"/>
      <c r="E83" s="157"/>
      <c r="F83" s="154"/>
      <c r="G83" s="158">
        <f ca="1">IFERROR(NOW()-F83,"")</f>
        <v>45973.690969791664</v>
      </c>
      <c r="H83" s="154"/>
      <c r="I83" s="156" t="str">
        <f>IFERROR(VLOOKUP(D83,DB!A:F,6,0),"")</f>
        <v/>
      </c>
      <c r="J83" s="156" t="str">
        <f>IFERROR(VLOOKUP(D83,DB!A:G,7,0),"")</f>
        <v/>
      </c>
      <c r="K83" s="159"/>
      <c r="L83" s="160" t="str">
        <f>IFERROR(VLOOKUP(D83,DB!A:I,9,0),"")</f>
        <v/>
      </c>
    </row>
    <row r="84" spans="1:12" ht="15" customHeight="1">
      <c r="A84" s="155"/>
      <c r="B84" s="156" t="str">
        <f>IFERROR(VLOOKUP(D84,DB!A:K,11,0),"")</f>
        <v/>
      </c>
      <c r="C84" s="156"/>
      <c r="D84" s="156"/>
      <c r="E84" s="157"/>
      <c r="F84" s="154"/>
      <c r="G84" s="158">
        <f ca="1">IFERROR(NOW()-F84,"")</f>
        <v>45973.690969791664</v>
      </c>
      <c r="H84" s="154"/>
      <c r="I84" s="156" t="str">
        <f>IFERROR(VLOOKUP(D84,DB!A:F,6,0),"")</f>
        <v/>
      </c>
      <c r="J84" s="156" t="str">
        <f>IFERROR(VLOOKUP(D84,DB!A:G,7,0),"")</f>
        <v/>
      </c>
      <c r="K84" s="159"/>
      <c r="L84" s="160" t="str">
        <f>IFERROR(VLOOKUP(D84,DB!A:I,9,0),"")</f>
        <v/>
      </c>
    </row>
    <row r="85" spans="1:12" ht="15" customHeight="1">
      <c r="A85" s="155"/>
      <c r="B85" s="156" t="str">
        <f>IFERROR(VLOOKUP(D85,DB!A:K,11,0),"")</f>
        <v/>
      </c>
      <c r="C85" s="156"/>
      <c r="D85" s="156"/>
      <c r="E85" s="157"/>
      <c r="F85" s="154"/>
      <c r="G85" s="158">
        <f ca="1">IFERROR(NOW()-F85,"")</f>
        <v>45973.690969791664</v>
      </c>
      <c r="H85" s="154"/>
      <c r="I85" s="156" t="str">
        <f>IFERROR(VLOOKUP(D85,DB!A:F,6,0),"")</f>
        <v/>
      </c>
      <c r="J85" s="156" t="str">
        <f>IFERROR(VLOOKUP(D85,DB!A:G,7,0),"")</f>
        <v/>
      </c>
      <c r="K85" s="159"/>
      <c r="L85" s="160" t="str">
        <f>IFERROR(VLOOKUP(D85,DB!A:I,9,0),"")</f>
        <v/>
      </c>
    </row>
    <row r="86" spans="1:12" ht="15" customHeight="1">
      <c r="A86" s="155"/>
      <c r="B86" s="156" t="str">
        <f>IFERROR(VLOOKUP(D86,DB!A:K,11,0),"")</f>
        <v/>
      </c>
      <c r="C86" s="156"/>
      <c r="D86" s="156"/>
      <c r="E86" s="157"/>
      <c r="F86" s="154"/>
      <c r="G86" s="158">
        <f ca="1">IFERROR(NOW()-F86,"")</f>
        <v>45973.690969791664</v>
      </c>
      <c r="H86" s="154"/>
      <c r="I86" s="156" t="str">
        <f>IFERROR(VLOOKUP(D86,DB!A:F,6,0),"")</f>
        <v/>
      </c>
      <c r="J86" s="156" t="str">
        <f>IFERROR(VLOOKUP(D86,DB!A:G,7,0),"")</f>
        <v/>
      </c>
      <c r="K86" s="159"/>
      <c r="L86" s="160" t="str">
        <f>IFERROR(VLOOKUP(D86,DB!A:I,9,0),"")</f>
        <v/>
      </c>
    </row>
    <row r="87" spans="1:12" ht="15" customHeight="1">
      <c r="A87" s="155"/>
      <c r="B87" s="156" t="str">
        <f>IFERROR(VLOOKUP(D87,DB!A:K,11,0),"")</f>
        <v/>
      </c>
      <c r="C87" s="156"/>
      <c r="D87" s="156"/>
      <c r="E87" s="157"/>
      <c r="F87" s="154"/>
      <c r="G87" s="158">
        <f ca="1">IFERROR(NOW()-F87,"")</f>
        <v>45973.690969791664</v>
      </c>
      <c r="H87" s="154"/>
      <c r="I87" s="156" t="str">
        <f>IFERROR(VLOOKUP(D87,DB!A:F,6,0),"")</f>
        <v/>
      </c>
      <c r="J87" s="156" t="str">
        <f>IFERROR(VLOOKUP(D87,DB!A:G,7,0),"")</f>
        <v/>
      </c>
      <c r="K87" s="159"/>
      <c r="L87" s="160" t="str">
        <f>IFERROR(VLOOKUP(D87,DB!A:I,9,0),"")</f>
        <v/>
      </c>
    </row>
    <row r="88" spans="1:12" ht="15" customHeight="1">
      <c r="A88" s="155"/>
      <c r="B88" s="156" t="str">
        <f>IFERROR(VLOOKUP(D88,DB!A:K,11,0),"")</f>
        <v/>
      </c>
      <c r="C88" s="156"/>
      <c r="D88" s="156"/>
      <c r="E88" s="157"/>
      <c r="F88" s="154"/>
      <c r="G88" s="158">
        <f ca="1">IFERROR(NOW()-F88,"")</f>
        <v>45973.690969791664</v>
      </c>
      <c r="H88" s="154"/>
      <c r="I88" s="156" t="str">
        <f>IFERROR(VLOOKUP(D88,DB!A:F,6,0),"")</f>
        <v/>
      </c>
      <c r="J88" s="156" t="str">
        <f>IFERROR(VLOOKUP(D88,DB!A:G,7,0),"")</f>
        <v/>
      </c>
      <c r="K88" s="159"/>
      <c r="L88" s="160" t="str">
        <f>IFERROR(VLOOKUP(D88,DB!A:I,9,0),"")</f>
        <v/>
      </c>
    </row>
    <row r="89" spans="1:12" ht="15" customHeight="1">
      <c r="A89" s="155"/>
      <c r="B89" s="156" t="str">
        <f>IFERROR(VLOOKUP(D89,DB!A:K,11,0),"")</f>
        <v/>
      </c>
      <c r="C89" s="156"/>
      <c r="D89" s="156"/>
      <c r="E89" s="157"/>
      <c r="F89" s="154"/>
      <c r="G89" s="158">
        <f ca="1">IFERROR(NOW()-F89,"")</f>
        <v>45973.690969791664</v>
      </c>
      <c r="H89" s="154"/>
      <c r="I89" s="156" t="str">
        <f>IFERROR(VLOOKUP(D89,DB!A:F,6,0),"")</f>
        <v/>
      </c>
      <c r="J89" s="156" t="str">
        <f>IFERROR(VLOOKUP(D89,DB!A:G,7,0),"")</f>
        <v/>
      </c>
      <c r="K89" s="159"/>
      <c r="L89" s="160" t="str">
        <f>IFERROR(VLOOKUP(D89,DB!A:I,9,0),"")</f>
        <v/>
      </c>
    </row>
    <row r="90" spans="1:12" ht="15" customHeight="1">
      <c r="A90" s="155"/>
      <c r="B90" s="156" t="str">
        <f>IFERROR(VLOOKUP(D90,DB!A:K,11,0),"")</f>
        <v/>
      </c>
      <c r="C90" s="156"/>
      <c r="D90" s="156"/>
      <c r="E90" s="157"/>
      <c r="F90" s="154"/>
      <c r="G90" s="158">
        <f ca="1">IFERROR(NOW()-F90,"")</f>
        <v>45973.690969791664</v>
      </c>
      <c r="H90" s="154"/>
      <c r="I90" s="156" t="str">
        <f>IFERROR(VLOOKUP(D90,DB!A:F,6,0),"")</f>
        <v/>
      </c>
      <c r="J90" s="156" t="str">
        <f>IFERROR(VLOOKUP(D90,DB!A:G,7,0),"")</f>
        <v/>
      </c>
      <c r="K90" s="159"/>
      <c r="L90" s="160" t="str">
        <f>IFERROR(VLOOKUP(D90,DB!A:I,9,0),"")</f>
        <v/>
      </c>
    </row>
    <row r="91" spans="1:12" ht="15" customHeight="1">
      <c r="A91" s="155"/>
      <c r="B91" s="156" t="str">
        <f>IFERROR(VLOOKUP(D91,DB!A:K,11,0),"")</f>
        <v/>
      </c>
      <c r="C91" s="156"/>
      <c r="D91" s="156"/>
      <c r="E91" s="157"/>
      <c r="F91" s="154"/>
      <c r="G91" s="158">
        <f ca="1">IFERROR(NOW()-F91,"")</f>
        <v>45973.690969791664</v>
      </c>
      <c r="H91" s="154"/>
      <c r="I91" s="156" t="str">
        <f>IFERROR(VLOOKUP(D91,DB!A:F,6,0),"")</f>
        <v/>
      </c>
      <c r="J91" s="156" t="str">
        <f>IFERROR(VLOOKUP(D91,DB!A:G,7,0),"")</f>
        <v/>
      </c>
      <c r="K91" s="159"/>
      <c r="L91" s="160" t="str">
        <f>IFERROR(VLOOKUP(D91,DB!A:I,9,0),"")</f>
        <v/>
      </c>
    </row>
    <row r="92" spans="1:12" ht="15" customHeight="1">
      <c r="A92" s="155"/>
      <c r="B92" s="156" t="str">
        <f>IFERROR(VLOOKUP(D92,DB!A:K,11,0),"")</f>
        <v/>
      </c>
      <c r="C92" s="156"/>
      <c r="D92" s="156"/>
      <c r="E92" s="157"/>
      <c r="F92" s="154"/>
      <c r="G92" s="158">
        <f ca="1">IFERROR(NOW()-F92,"")</f>
        <v>45973.690969791664</v>
      </c>
      <c r="H92" s="154"/>
      <c r="I92" s="156" t="str">
        <f>IFERROR(VLOOKUP(D92,DB!A:F,6,0),"")</f>
        <v/>
      </c>
      <c r="J92" s="156" t="str">
        <f>IFERROR(VLOOKUP(D92,DB!A:G,7,0),"")</f>
        <v/>
      </c>
      <c r="K92" s="159"/>
      <c r="L92" s="160" t="str">
        <f>IFERROR(VLOOKUP(D92,DB!A:I,9,0),"")</f>
        <v/>
      </c>
    </row>
    <row r="93" spans="1:12" ht="15" customHeight="1">
      <c r="A93" s="155"/>
      <c r="B93" s="156" t="str">
        <f>IFERROR(VLOOKUP(D93,DB!A:K,11,0),"")</f>
        <v/>
      </c>
      <c r="C93" s="156"/>
      <c r="D93" s="156"/>
      <c r="E93" s="157"/>
      <c r="F93" s="154"/>
      <c r="G93" s="158">
        <f ca="1">IFERROR(NOW()-F93,"")</f>
        <v>45973.690969791664</v>
      </c>
      <c r="H93" s="154"/>
      <c r="I93" s="156" t="str">
        <f>IFERROR(VLOOKUP(D93,DB!A:F,6,0),"")</f>
        <v/>
      </c>
      <c r="J93" s="156" t="str">
        <f>IFERROR(VLOOKUP(D93,DB!A:G,7,0),"")</f>
        <v/>
      </c>
      <c r="K93" s="159"/>
      <c r="L93" s="160" t="str">
        <f>IFERROR(VLOOKUP(D93,DB!A:I,9,0),"")</f>
        <v/>
      </c>
    </row>
    <row r="94" spans="1:12" ht="15" customHeight="1">
      <c r="A94" s="155"/>
      <c r="B94" s="156" t="str">
        <f>IFERROR(VLOOKUP(D94,DB!A:K,11,0),"")</f>
        <v/>
      </c>
      <c r="C94" s="156"/>
      <c r="D94" s="156"/>
      <c r="E94" s="157"/>
      <c r="F94" s="154"/>
      <c r="G94" s="158">
        <f ca="1">IFERROR(NOW()-F94,"")</f>
        <v>45973.690969791664</v>
      </c>
      <c r="H94" s="154"/>
      <c r="I94" s="156" t="str">
        <f>IFERROR(VLOOKUP(D94,DB!A:F,6,0),"")</f>
        <v/>
      </c>
      <c r="J94" s="156" t="str">
        <f>IFERROR(VLOOKUP(D94,DB!A:G,7,0),"")</f>
        <v/>
      </c>
      <c r="K94" s="159"/>
      <c r="L94" s="160" t="str">
        <f>IFERROR(VLOOKUP(D94,DB!A:I,9,0),"")</f>
        <v/>
      </c>
    </row>
    <row r="95" spans="1:12" ht="15" customHeight="1">
      <c r="A95" s="155"/>
      <c r="B95" s="156" t="str">
        <f>IFERROR(VLOOKUP(D95,DB!A:K,11,0),"")</f>
        <v/>
      </c>
      <c r="C95" s="156"/>
      <c r="D95" s="156"/>
      <c r="E95" s="157"/>
      <c r="F95" s="154"/>
      <c r="G95" s="158">
        <f ca="1">IFERROR(NOW()-F95,"")</f>
        <v>45973.690969791664</v>
      </c>
      <c r="H95" s="154"/>
      <c r="I95" s="156" t="str">
        <f>IFERROR(VLOOKUP(D95,DB!A:F,6,0),"")</f>
        <v/>
      </c>
      <c r="J95" s="156" t="str">
        <f>IFERROR(VLOOKUP(D95,DB!A:G,7,0),"")</f>
        <v/>
      </c>
      <c r="K95" s="159"/>
      <c r="L95" s="160" t="str">
        <f>IFERROR(VLOOKUP(D95,DB!A:I,9,0),"")</f>
        <v/>
      </c>
    </row>
    <row r="96" spans="1:12" ht="15" customHeight="1">
      <c r="A96" s="155"/>
      <c r="B96" s="156" t="str">
        <f>IFERROR(VLOOKUP(D96,DB!A:K,11,0),"")</f>
        <v/>
      </c>
      <c r="C96" s="156"/>
      <c r="D96" s="156"/>
      <c r="E96" s="157"/>
      <c r="F96" s="154"/>
      <c r="G96" s="158">
        <f ca="1">IFERROR(NOW()-F96,"")</f>
        <v>45973.690969791664</v>
      </c>
      <c r="H96" s="154"/>
      <c r="I96" s="156" t="str">
        <f>IFERROR(VLOOKUP(D96,DB!A:F,6,0),"")</f>
        <v/>
      </c>
      <c r="J96" s="156" t="str">
        <f>IFERROR(VLOOKUP(D96,DB!A:G,7,0),"")</f>
        <v/>
      </c>
      <c r="K96" s="159"/>
      <c r="L96" s="160" t="str">
        <f>IFERROR(VLOOKUP(D96,DB!A:I,9,0),"")</f>
        <v/>
      </c>
    </row>
    <row r="97" spans="1:12" ht="15" customHeight="1">
      <c r="A97" s="155"/>
      <c r="B97" s="156" t="str">
        <f>IFERROR(VLOOKUP(D97,DB!A:K,11,0),"")</f>
        <v/>
      </c>
      <c r="C97" s="156"/>
      <c r="D97" s="156"/>
      <c r="E97" s="157"/>
      <c r="F97" s="154"/>
      <c r="G97" s="158">
        <f ca="1">IFERROR(NOW()-F97,"")</f>
        <v>45973.690969791664</v>
      </c>
      <c r="H97" s="154"/>
      <c r="I97" s="156" t="str">
        <f>IFERROR(VLOOKUP(D97,DB!A:F,6,0),"")</f>
        <v/>
      </c>
      <c r="J97" s="156" t="str">
        <f>IFERROR(VLOOKUP(D97,DB!A:G,7,0),"")</f>
        <v/>
      </c>
      <c r="K97" s="159"/>
      <c r="L97" s="160" t="str">
        <f>IFERROR(VLOOKUP(D97,DB!A:I,9,0),"")</f>
        <v/>
      </c>
    </row>
    <row r="98" spans="1:12" ht="15" customHeight="1">
      <c r="A98" s="155"/>
      <c r="B98" s="156" t="str">
        <f>IFERROR(VLOOKUP(D98,DB!A:K,11,0),"")</f>
        <v/>
      </c>
      <c r="C98" s="156"/>
      <c r="D98" s="156"/>
      <c r="E98" s="157"/>
      <c r="F98" s="154"/>
      <c r="G98" s="158">
        <f ca="1">IFERROR(NOW()-F98,"")</f>
        <v>45973.690969791664</v>
      </c>
      <c r="H98" s="154"/>
      <c r="I98" s="156" t="str">
        <f>IFERROR(VLOOKUP(D98,DB!A:F,6,0),"")</f>
        <v/>
      </c>
      <c r="J98" s="156" t="str">
        <f>IFERROR(VLOOKUP(D98,DB!A:G,7,0),"")</f>
        <v/>
      </c>
      <c r="K98" s="159"/>
      <c r="L98" s="160" t="str">
        <f>IFERROR(VLOOKUP(D98,DB!A:I,9,0),"")</f>
        <v/>
      </c>
    </row>
    <row r="99" spans="1:12" ht="15" customHeight="1">
      <c r="A99" s="155"/>
      <c r="B99" s="156" t="str">
        <f>IFERROR(VLOOKUP(D99,DB!A:K,11,0),"")</f>
        <v/>
      </c>
      <c r="C99" s="156"/>
      <c r="D99" s="156"/>
      <c r="E99" s="157"/>
      <c r="F99" s="154"/>
      <c r="G99" s="158">
        <f ca="1">IFERROR(NOW()-F99,"")</f>
        <v>45973.690969791664</v>
      </c>
      <c r="H99" s="154"/>
      <c r="I99" s="156" t="str">
        <f>IFERROR(VLOOKUP(D99,DB!A:F,6,0),"")</f>
        <v/>
      </c>
      <c r="J99" s="156" t="str">
        <f>IFERROR(VLOOKUP(D99,DB!A:G,7,0),"")</f>
        <v/>
      </c>
      <c r="K99" s="159"/>
      <c r="L99" s="160" t="str">
        <f>IFERROR(VLOOKUP(D99,DB!A:I,9,0),"")</f>
        <v/>
      </c>
    </row>
    <row r="100" spans="1:12" ht="15" customHeight="1">
      <c r="A100" s="155"/>
      <c r="B100" s="156" t="str">
        <f>IFERROR(VLOOKUP(D100,DB!A:K,11,0),"")</f>
        <v/>
      </c>
      <c r="C100" s="156"/>
      <c r="D100" s="156"/>
      <c r="E100" s="157"/>
      <c r="F100" s="154"/>
      <c r="G100" s="158">
        <f ca="1">IFERROR(NOW()-F100,"")</f>
        <v>45973.690969791664</v>
      </c>
      <c r="H100" s="154"/>
      <c r="I100" s="156" t="str">
        <f>IFERROR(VLOOKUP(D100,DB!A:F,6,0),"")</f>
        <v/>
      </c>
      <c r="J100" s="156" t="str">
        <f>IFERROR(VLOOKUP(D100,DB!A:G,7,0),"")</f>
        <v/>
      </c>
      <c r="K100" s="159"/>
      <c r="L100" s="160" t="str">
        <f>IFERROR(VLOOKUP(D100,DB!A:I,9,0),"")</f>
        <v/>
      </c>
    </row>
    <row r="101" spans="1:12" ht="15" customHeight="1">
      <c r="A101" s="155"/>
      <c r="B101" s="156" t="str">
        <f>IFERROR(VLOOKUP(D101,DB!A:K,11,0),"")</f>
        <v/>
      </c>
      <c r="C101" s="156"/>
      <c r="D101" s="156"/>
      <c r="E101" s="157"/>
      <c r="F101" s="154"/>
      <c r="G101" s="158">
        <f ca="1">IFERROR(NOW()-F101,"")</f>
        <v>45973.690969791664</v>
      </c>
      <c r="H101" s="154"/>
      <c r="I101" s="156" t="str">
        <f>IFERROR(VLOOKUP(D101,DB!A:F,6,0),"")</f>
        <v/>
      </c>
      <c r="J101" s="156" t="str">
        <f>IFERROR(VLOOKUP(D101,DB!A:G,7,0),"")</f>
        <v/>
      </c>
      <c r="K101" s="159"/>
      <c r="L101" s="160" t="str">
        <f>IFERROR(VLOOKUP(D101,DB!A:I,9,0),"")</f>
        <v/>
      </c>
    </row>
    <row r="102" spans="1:12" ht="15" customHeight="1">
      <c r="A102" s="155"/>
      <c r="B102" s="156" t="str">
        <f>IFERROR(VLOOKUP(D102,DB!A:K,11,0),"")</f>
        <v/>
      </c>
      <c r="C102" s="156"/>
      <c r="D102" s="156"/>
      <c r="E102" s="157"/>
      <c r="F102" s="154"/>
      <c r="G102" s="158">
        <f ca="1">IFERROR(NOW()-F102,"")</f>
        <v>45973.690969791664</v>
      </c>
      <c r="H102" s="154"/>
      <c r="I102" s="156" t="str">
        <f>IFERROR(VLOOKUP(D102,DB!A:F,6,0),"")</f>
        <v/>
      </c>
      <c r="J102" s="156" t="str">
        <f>IFERROR(VLOOKUP(D102,DB!A:G,7,0),"")</f>
        <v/>
      </c>
      <c r="K102" s="159"/>
      <c r="L102" s="160" t="str">
        <f>IFERROR(VLOOKUP(D102,DB!A:I,9,0),"")</f>
        <v/>
      </c>
    </row>
    <row r="103" spans="1:12" ht="15" customHeight="1">
      <c r="A103" s="155"/>
      <c r="B103" s="156" t="str">
        <f>IFERROR(VLOOKUP(D103,DB!A:K,11,0),"")</f>
        <v/>
      </c>
      <c r="C103" s="156"/>
      <c r="D103" s="156"/>
      <c r="E103" s="157"/>
      <c r="F103" s="154"/>
      <c r="G103" s="158">
        <f ca="1">IFERROR(NOW()-F103,"")</f>
        <v>45973.690969791664</v>
      </c>
      <c r="H103" s="154"/>
      <c r="I103" s="156" t="str">
        <f>IFERROR(VLOOKUP(D103,DB!A:F,6,0),"")</f>
        <v/>
      </c>
      <c r="J103" s="156" t="str">
        <f>IFERROR(VLOOKUP(D103,DB!A:G,7,0),"")</f>
        <v/>
      </c>
      <c r="K103" s="159"/>
      <c r="L103" s="160" t="str">
        <f>IFERROR(VLOOKUP(D103,DB!A:I,9,0),"")</f>
        <v/>
      </c>
    </row>
    <row r="104" spans="1:12" ht="15" customHeight="1">
      <c r="A104" s="155"/>
      <c r="B104" s="156" t="str">
        <f>IFERROR(VLOOKUP(D104,DB!A:K,11,0),"")</f>
        <v/>
      </c>
      <c r="C104" s="156"/>
      <c r="D104" s="156"/>
      <c r="E104" s="157"/>
      <c r="F104" s="154"/>
      <c r="G104" s="158">
        <f ca="1">IFERROR(NOW()-F104,"")</f>
        <v>45973.690969791664</v>
      </c>
      <c r="H104" s="154"/>
      <c r="I104" s="156" t="str">
        <f>IFERROR(VLOOKUP(D104,DB!A:F,6,0),"")</f>
        <v/>
      </c>
      <c r="J104" s="156" t="str">
        <f>IFERROR(VLOOKUP(D104,DB!A:G,7,0),"")</f>
        <v/>
      </c>
      <c r="K104" s="159"/>
      <c r="L104" s="160" t="str">
        <f>IFERROR(VLOOKUP(D104,DB!A:I,9,0),"")</f>
        <v/>
      </c>
    </row>
    <row r="105" spans="1:12" ht="15" customHeight="1">
      <c r="A105" s="155"/>
      <c r="B105" s="156" t="str">
        <f>IFERROR(VLOOKUP(D105,DB!A:K,11,0),"")</f>
        <v/>
      </c>
      <c r="C105" s="156"/>
      <c r="D105" s="156"/>
      <c r="E105" s="157"/>
      <c r="F105" s="154"/>
      <c r="G105" s="158">
        <f ca="1">IFERROR(NOW()-F105,"")</f>
        <v>45973.690969791664</v>
      </c>
      <c r="H105" s="154"/>
      <c r="I105" s="156" t="str">
        <f>IFERROR(VLOOKUP(D105,DB!A:F,6,0),"")</f>
        <v/>
      </c>
      <c r="J105" s="156" t="str">
        <f>IFERROR(VLOOKUP(D105,DB!A:G,7,0),"")</f>
        <v/>
      </c>
      <c r="K105" s="159"/>
      <c r="L105" s="160" t="str">
        <f>IFERROR(VLOOKUP(D105,DB!A:I,9,0),"")</f>
        <v/>
      </c>
    </row>
    <row r="106" spans="1:12" ht="15" customHeight="1">
      <c r="A106" s="155"/>
      <c r="B106" s="156" t="str">
        <f>IFERROR(VLOOKUP(D106,DB!A:K,11,0),"")</f>
        <v/>
      </c>
      <c r="C106" s="156"/>
      <c r="D106" s="156"/>
      <c r="E106" s="157"/>
      <c r="F106" s="154"/>
      <c r="G106" s="158">
        <f ca="1">IFERROR(NOW()-F106,"")</f>
        <v>45973.690969791664</v>
      </c>
      <c r="H106" s="154"/>
      <c r="I106" s="156" t="str">
        <f>IFERROR(VLOOKUP(D106,DB!A:F,6,0),"")</f>
        <v/>
      </c>
      <c r="J106" s="156" t="str">
        <f>IFERROR(VLOOKUP(D106,DB!A:G,7,0),"")</f>
        <v/>
      </c>
      <c r="K106" s="159"/>
      <c r="L106" s="160" t="str">
        <f>IFERROR(VLOOKUP(D106,DB!A:I,9,0),"")</f>
        <v/>
      </c>
    </row>
    <row r="107" spans="1:12" ht="15" customHeight="1">
      <c r="A107" s="155"/>
      <c r="B107" s="156" t="str">
        <f>IFERROR(VLOOKUP(D107,DB!A:K,11,0),"")</f>
        <v/>
      </c>
      <c r="C107" s="156"/>
      <c r="D107" s="156"/>
      <c r="E107" s="157"/>
      <c r="F107" s="154"/>
      <c r="G107" s="158">
        <f ca="1">IFERROR(NOW()-F107,"")</f>
        <v>45973.690969791664</v>
      </c>
      <c r="H107" s="154"/>
      <c r="I107" s="156" t="str">
        <f>IFERROR(VLOOKUP(D107,DB!A:F,6,0),"")</f>
        <v/>
      </c>
      <c r="J107" s="156" t="str">
        <f>IFERROR(VLOOKUP(D107,DB!A:G,7,0),"")</f>
        <v/>
      </c>
      <c r="K107" s="159"/>
      <c r="L107" s="160" t="str">
        <f>IFERROR(VLOOKUP(D107,DB!A:I,9,0),"")</f>
        <v/>
      </c>
    </row>
    <row r="108" spans="1:12" ht="15" customHeight="1">
      <c r="A108" s="155"/>
      <c r="B108" s="156" t="str">
        <f>IFERROR(VLOOKUP(D108,DB!A:K,11,0),"")</f>
        <v/>
      </c>
      <c r="C108" s="156"/>
      <c r="D108" s="156"/>
      <c r="E108" s="157"/>
      <c r="F108" s="154"/>
      <c r="G108" s="158">
        <f ca="1">IFERROR(NOW()-F108,"")</f>
        <v>45973.690969791664</v>
      </c>
      <c r="H108" s="154"/>
      <c r="I108" s="156" t="str">
        <f>IFERROR(VLOOKUP(D108,DB!A:F,6,0),"")</f>
        <v/>
      </c>
      <c r="J108" s="156" t="str">
        <f>IFERROR(VLOOKUP(D108,DB!A:G,7,0),"")</f>
        <v/>
      </c>
      <c r="K108" s="159"/>
      <c r="L108" s="160" t="str">
        <f>IFERROR(VLOOKUP(D108,DB!A:I,9,0),"")</f>
        <v/>
      </c>
    </row>
    <row r="109" spans="1:12" ht="15" customHeight="1">
      <c r="A109" s="155"/>
      <c r="B109" s="156" t="str">
        <f>IFERROR(VLOOKUP(D109,DB!A:K,11,0),"")</f>
        <v/>
      </c>
      <c r="C109" s="156"/>
      <c r="D109" s="156"/>
      <c r="E109" s="157"/>
      <c r="F109" s="154"/>
      <c r="G109" s="158">
        <f ca="1">IFERROR(NOW()-F109,"")</f>
        <v>45973.690969791664</v>
      </c>
      <c r="H109" s="154"/>
      <c r="I109" s="156" t="str">
        <f>IFERROR(VLOOKUP(D109,DB!A:F,6,0),"")</f>
        <v/>
      </c>
      <c r="J109" s="156" t="str">
        <f>IFERROR(VLOOKUP(D109,DB!A:G,7,0),"")</f>
        <v/>
      </c>
      <c r="K109" s="159"/>
      <c r="L109" s="160" t="str">
        <f>IFERROR(VLOOKUP(D109,DB!A:I,9,0),"")</f>
        <v/>
      </c>
    </row>
    <row r="110" spans="1:12" ht="15" customHeight="1">
      <c r="A110" s="155"/>
      <c r="B110" s="156" t="str">
        <f>IFERROR(VLOOKUP(D110,DB!A:K,11,0),"")</f>
        <v/>
      </c>
      <c r="C110" s="156"/>
      <c r="D110" s="156"/>
      <c r="E110" s="157"/>
      <c r="F110" s="154"/>
      <c r="G110" s="158">
        <f ca="1">IFERROR(NOW()-F110,"")</f>
        <v>45973.690969791664</v>
      </c>
      <c r="H110" s="154"/>
      <c r="I110" s="156" t="str">
        <f>IFERROR(VLOOKUP(D110,DB!A:F,6,0),"")</f>
        <v/>
      </c>
      <c r="J110" s="156" t="str">
        <f>IFERROR(VLOOKUP(D110,DB!A:G,7,0),"")</f>
        <v/>
      </c>
      <c r="K110" s="159"/>
      <c r="L110" s="160" t="str">
        <f>IFERROR(VLOOKUP(D110,DB!A:I,9,0),"")</f>
        <v/>
      </c>
    </row>
    <row r="111" spans="1:12" ht="15" customHeight="1">
      <c r="A111" s="155"/>
      <c r="B111" s="156" t="str">
        <f>IFERROR(VLOOKUP(D111,DB!A:K,11,0),"")</f>
        <v/>
      </c>
      <c r="C111" s="156"/>
      <c r="D111" s="156"/>
      <c r="E111" s="157"/>
      <c r="F111" s="154"/>
      <c r="G111" s="158">
        <f ca="1">IFERROR(NOW()-F111,"")</f>
        <v>45973.690969791664</v>
      </c>
      <c r="H111" s="154"/>
      <c r="I111" s="156" t="str">
        <f>IFERROR(VLOOKUP(D111,DB!A:F,6,0),"")</f>
        <v/>
      </c>
      <c r="J111" s="156" t="str">
        <f>IFERROR(VLOOKUP(D111,DB!A:G,7,0),"")</f>
        <v/>
      </c>
      <c r="K111" s="159"/>
      <c r="L111" s="160" t="str">
        <f>IFERROR(VLOOKUP(D111,DB!A:I,9,0),"")</f>
        <v/>
      </c>
    </row>
    <row r="112" spans="1:12" ht="15" customHeight="1">
      <c r="A112" s="155"/>
      <c r="B112" s="156" t="str">
        <f>IFERROR(VLOOKUP(D112,DB!A:K,11,0),"")</f>
        <v/>
      </c>
      <c r="C112" s="156"/>
      <c r="D112" s="156"/>
      <c r="E112" s="157"/>
      <c r="F112" s="154"/>
      <c r="G112" s="158">
        <f ca="1">IFERROR(NOW()-F112,"")</f>
        <v>45973.690969791664</v>
      </c>
      <c r="H112" s="154"/>
      <c r="I112" s="156" t="str">
        <f>IFERROR(VLOOKUP(D112,DB!A:F,6,0),"")</f>
        <v/>
      </c>
      <c r="J112" s="156" t="str">
        <f>IFERROR(VLOOKUP(D112,DB!A:G,7,0),"")</f>
        <v/>
      </c>
      <c r="K112" s="159"/>
      <c r="L112" s="160" t="str">
        <f>IFERROR(VLOOKUP(D112,DB!A:I,9,0),"")</f>
        <v/>
      </c>
    </row>
    <row r="113" spans="1:12" ht="15" customHeight="1">
      <c r="A113" s="155"/>
      <c r="B113" s="156" t="str">
        <f>IFERROR(VLOOKUP(D113,DB!A:K,11,0),"")</f>
        <v/>
      </c>
      <c r="C113" s="156"/>
      <c r="D113" s="156"/>
      <c r="E113" s="157"/>
      <c r="F113" s="154"/>
      <c r="G113" s="158">
        <f ca="1">IFERROR(NOW()-F113,"")</f>
        <v>45973.690969791664</v>
      </c>
      <c r="H113" s="154"/>
      <c r="I113" s="156" t="str">
        <f>IFERROR(VLOOKUP(D113,DB!A:F,6,0),"")</f>
        <v/>
      </c>
      <c r="J113" s="156" t="str">
        <f>IFERROR(VLOOKUP(D113,DB!A:G,7,0),"")</f>
        <v/>
      </c>
      <c r="K113" s="159"/>
      <c r="L113" s="160" t="str">
        <f>IFERROR(VLOOKUP(D113,DB!A:I,9,0),"")</f>
        <v/>
      </c>
    </row>
    <row r="114" spans="1:12" ht="15" customHeight="1">
      <c r="A114" s="155"/>
      <c r="B114" s="156" t="str">
        <f>IFERROR(VLOOKUP(D114,DB!A:K,11,0),"")</f>
        <v/>
      </c>
      <c r="C114" s="156"/>
      <c r="D114" s="156"/>
      <c r="E114" s="157"/>
      <c r="F114" s="154"/>
      <c r="G114" s="158">
        <f ca="1">IFERROR(NOW()-F114,"")</f>
        <v>45973.690969791664</v>
      </c>
      <c r="H114" s="154"/>
      <c r="I114" s="156" t="str">
        <f>IFERROR(VLOOKUP(D114,DB!A:F,6,0),"")</f>
        <v/>
      </c>
      <c r="J114" s="156" t="str">
        <f>IFERROR(VLOOKUP(D114,DB!A:G,7,0),"")</f>
        <v/>
      </c>
      <c r="K114" s="159"/>
      <c r="L114" s="160" t="str">
        <f>IFERROR(VLOOKUP(D114,DB!A:I,9,0),"")</f>
        <v/>
      </c>
    </row>
    <row r="115" spans="1:12" ht="15" customHeight="1">
      <c r="A115" s="155"/>
      <c r="B115" s="156" t="str">
        <f>IFERROR(VLOOKUP(D115,DB!A:K,11,0),"")</f>
        <v/>
      </c>
      <c r="C115" s="156"/>
      <c r="D115" s="156"/>
      <c r="E115" s="157"/>
      <c r="F115" s="154"/>
      <c r="G115" s="158">
        <f ca="1">IFERROR(NOW()-F115,"")</f>
        <v>45973.690969791664</v>
      </c>
      <c r="H115" s="154"/>
      <c r="I115" s="156" t="str">
        <f>IFERROR(VLOOKUP(D115,DB!A:F,6,0),"")</f>
        <v/>
      </c>
      <c r="J115" s="156" t="str">
        <f>IFERROR(VLOOKUP(D115,DB!A:G,7,0),"")</f>
        <v/>
      </c>
      <c r="K115" s="159"/>
      <c r="L115" s="160" t="str">
        <f>IFERROR(VLOOKUP(D115,DB!A:I,9,0),"")</f>
        <v/>
      </c>
    </row>
    <row r="116" spans="1:12" ht="15" customHeight="1">
      <c r="A116" s="155"/>
      <c r="B116" s="156" t="str">
        <f>IFERROR(VLOOKUP(D116,DB!A:K,11,0),"")</f>
        <v/>
      </c>
      <c r="C116" s="156"/>
      <c r="D116" s="156"/>
      <c r="E116" s="157"/>
      <c r="F116" s="154"/>
      <c r="G116" s="158">
        <f ca="1">IFERROR(NOW()-F116,"")</f>
        <v>45973.690969791664</v>
      </c>
      <c r="H116" s="154"/>
      <c r="I116" s="156" t="str">
        <f>IFERROR(VLOOKUP(D116,DB!A:F,6,0),"")</f>
        <v/>
      </c>
      <c r="J116" s="156" t="str">
        <f>IFERROR(VLOOKUP(D116,DB!A:G,7,0),"")</f>
        <v/>
      </c>
      <c r="K116" s="159"/>
      <c r="L116" s="160" t="str">
        <f>IFERROR(VLOOKUP(D116,DB!A:I,9,0),"")</f>
        <v/>
      </c>
    </row>
    <row r="117" spans="1:12" ht="15" customHeight="1">
      <c r="A117" s="155"/>
      <c r="B117" s="156" t="str">
        <f>IFERROR(VLOOKUP(D117,DB!A:K,11,0),"")</f>
        <v/>
      </c>
      <c r="C117" s="156"/>
      <c r="D117" s="156"/>
      <c r="E117" s="157"/>
      <c r="F117" s="154"/>
      <c r="G117" s="158">
        <f ca="1">IFERROR(NOW()-F117,"")</f>
        <v>45973.690969791664</v>
      </c>
      <c r="H117" s="154"/>
      <c r="I117" s="156" t="str">
        <f>IFERROR(VLOOKUP(D117,DB!A:F,6,0),"")</f>
        <v/>
      </c>
      <c r="J117" s="156" t="str">
        <f>IFERROR(VLOOKUP(D117,DB!A:G,7,0),"")</f>
        <v/>
      </c>
      <c r="K117" s="159"/>
      <c r="L117" s="160" t="str">
        <f>IFERROR(VLOOKUP(D117,DB!A:I,9,0),"")</f>
        <v/>
      </c>
    </row>
    <row r="118" spans="1:12" ht="15" customHeight="1">
      <c r="A118" s="155"/>
      <c r="B118" s="156" t="str">
        <f>IFERROR(VLOOKUP(D118,DB!A:K,11,0),"")</f>
        <v/>
      </c>
      <c r="C118" s="156"/>
      <c r="D118" s="156"/>
      <c r="E118" s="157"/>
      <c r="F118" s="154"/>
      <c r="G118" s="158">
        <f ca="1">IFERROR(NOW()-F118,"")</f>
        <v>45973.690969791664</v>
      </c>
      <c r="H118" s="154"/>
      <c r="I118" s="156" t="str">
        <f>IFERROR(VLOOKUP(D118,DB!A:F,6,0),"")</f>
        <v/>
      </c>
      <c r="J118" s="156" t="str">
        <f>IFERROR(VLOOKUP(D118,DB!A:G,7,0),"")</f>
        <v/>
      </c>
      <c r="K118" s="159"/>
      <c r="L118" s="160" t="str">
        <f>IFERROR(VLOOKUP(D118,DB!A:I,9,0),"")</f>
        <v/>
      </c>
    </row>
    <row r="119" spans="1:12" ht="15" customHeight="1">
      <c r="A119" s="155"/>
      <c r="B119" s="156" t="str">
        <f>IFERROR(VLOOKUP(D119,DB!A:K,11,0),"")</f>
        <v/>
      </c>
      <c r="C119" s="156"/>
      <c r="D119" s="156"/>
      <c r="E119" s="157"/>
      <c r="F119" s="154"/>
      <c r="G119" s="158">
        <f ca="1">IFERROR(NOW()-F119,"")</f>
        <v>45973.690969791664</v>
      </c>
      <c r="H119" s="154"/>
      <c r="I119" s="156" t="str">
        <f>IFERROR(VLOOKUP(D119,DB!A:F,6,0),"")</f>
        <v/>
      </c>
      <c r="J119" s="156" t="str">
        <f>IFERROR(VLOOKUP(D119,DB!A:G,7,0),"")</f>
        <v/>
      </c>
      <c r="K119" s="159"/>
      <c r="L119" s="160" t="str">
        <f>IFERROR(VLOOKUP(D119,DB!A:I,9,0),"")</f>
        <v/>
      </c>
    </row>
  </sheetData>
  <customSheetViews>
    <customSheetView guid="{F6042A99-DD27-4453-835D-0834D95730CC}" filter="1" showAutoFilter="1">
      <pageMargins left="0" right="0" top="0" bottom="0" header="0" footer="0"/>
      <autoFilter ref="B1:M1" xr:uid="{B6A1B7FF-0C3B-474F-8F73-4121F9C01F40}"/>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148.69113182870205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70" customFormat="1" ht="31.5" customHeight="1">
      <c r="A4" s="172" t="s">
        <v>39107</v>
      </c>
      <c r="B4" s="61" t="str">
        <f>IFERROR(VLOOKUP(D4,DB!A:K,11,0),"")</f>
        <v>R2</v>
      </c>
      <c r="C4" s="61">
        <v>2</v>
      </c>
      <c r="D4" s="61" t="s">
        <v>8511</v>
      </c>
      <c r="E4" s="85" t="s">
        <v>39021</v>
      </c>
      <c r="F4" s="74">
        <v>45973.594074074077</v>
      </c>
      <c r="G4" s="75">
        <f ca="1">IFERROR(NOW()-F4,"-")</f>
        <v>9.6895717586448882E-2</v>
      </c>
      <c r="H4" s="74">
        <v>45973.585740740738</v>
      </c>
      <c r="I4" s="61" t="str">
        <f>IFERROR(VLOOKUP(D4,DB!A:F,6,0),"")</f>
        <v>SCECO</v>
      </c>
      <c r="J4" s="61" t="str">
        <f>IFERROR(VLOOKUP(D4,DB!A:G,7,0),"")</f>
        <v>Vandalized</v>
      </c>
      <c r="K4" s="86"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171"/>
    </row>
    <row r="5" spans="1:88" ht="31.5" customHeight="1">
      <c r="A5" s="102"/>
      <c r="B5" s="18" t="str">
        <f>IFERROR(VLOOKUP(D5,DB!A:K,11,0),"")</f>
        <v/>
      </c>
      <c r="C5" s="18"/>
      <c r="D5" s="18"/>
      <c r="E5" s="103"/>
      <c r="F5" s="104"/>
      <c r="G5" s="105">
        <f t="shared" ref="G5:G6" ca="1" si="1">IFERROR(NOW()-F5,"-")</f>
        <v>45973.690969791664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45973.690969791664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13" ca="1" si="2">IFERROR(NOW()-F7,"-")</f>
        <v>45973.690969791664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2"/>
        <v>45973.690969791664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45973.690969791664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45973.690969791664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45973.690969791664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45973.690969791664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t="shared" ca="1" si="2"/>
        <v>45973.690969791664</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65" t="str">
        <f>IFERROR(VLOOKUP(D14,DB!A:K,11,0),"")</f>
        <v/>
      </c>
      <c r="C14" s="18"/>
      <c r="D14" s="18"/>
      <c r="E14" s="103"/>
      <c r="F14" s="104"/>
      <c r="G14" s="105">
        <f ca="1">IFERROR(NOW()-F14,"-")</f>
        <v>45973.690969791664</v>
      </c>
      <c r="H14" s="104"/>
      <c r="I14" s="165" t="str">
        <f>IFERROR(VLOOKUP(D14,DB!A:F,6,0),"")</f>
        <v/>
      </c>
      <c r="J14" s="165" t="str">
        <f>IFERROR(VLOOKUP(D14,DB!A:G,7,0),"")</f>
        <v/>
      </c>
      <c r="K14" s="19"/>
      <c r="L14" s="16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5" t="str">
        <f>IFERROR(VLOOKUP(D15,DB!A:K,11,0),"")</f>
        <v/>
      </c>
      <c r="C15" s="18"/>
      <c r="D15" s="18"/>
      <c r="E15" s="103"/>
      <c r="F15" s="104"/>
      <c r="G15" s="105">
        <f ca="1">IFERROR(NOW()-F15,"-")</f>
        <v>45973.690969791664</v>
      </c>
      <c r="H15" s="104"/>
      <c r="I15" s="165" t="str">
        <f>IFERROR(VLOOKUP(D15,DB!A:F,6,0),"")</f>
        <v/>
      </c>
      <c r="J15" s="165" t="str">
        <f>IFERROR(VLOOKUP(D15,DB!A:G,7,0),"")</f>
        <v/>
      </c>
      <c r="K15" s="19"/>
      <c r="L15" s="16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5" t="str">
        <f>IFERROR(VLOOKUP(D16,DB!A:K,11,0),"")</f>
        <v/>
      </c>
      <c r="C16" s="18"/>
      <c r="D16" s="18"/>
      <c r="E16" s="103"/>
      <c r="F16" s="104"/>
      <c r="G16" s="105">
        <f ca="1">IFERROR(NOW()-F16,"-")</f>
        <v>45973.690969791664</v>
      </c>
      <c r="H16" s="104"/>
      <c r="I16" s="165" t="str">
        <f>IFERROR(VLOOKUP(D16,DB!A:F,6,0),"")</f>
        <v/>
      </c>
      <c r="J16" s="165" t="str">
        <f>IFERROR(VLOOKUP(D16,DB!A:G,7,0),"")</f>
        <v/>
      </c>
      <c r="K16" s="19"/>
      <c r="L16" s="16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5" t="str">
        <f>IFERROR(VLOOKUP(D17,DB!A:K,11,0),"")</f>
        <v/>
      </c>
      <c r="C17" s="18"/>
      <c r="D17" s="18"/>
      <c r="E17" s="103"/>
      <c r="F17" s="104"/>
      <c r="G17" s="105">
        <f ca="1">IFERROR(NOW()-F17,"-")</f>
        <v>45973.690969791664</v>
      </c>
      <c r="H17" s="104"/>
      <c r="I17" s="165" t="str">
        <f>IFERROR(VLOOKUP(D17,DB!A:F,6,0),"")</f>
        <v/>
      </c>
      <c r="J17" s="165" t="str">
        <f>IFERROR(VLOOKUP(D17,DB!A:G,7,0),"")</f>
        <v/>
      </c>
      <c r="K17" s="19"/>
      <c r="L17" s="16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5" t="str">
        <f>IFERROR(VLOOKUP(D18,DB!A:K,11,0),"")</f>
        <v/>
      </c>
      <c r="C18" s="18"/>
      <c r="D18" s="18"/>
      <c r="E18" s="103"/>
      <c r="F18" s="104"/>
      <c r="G18" s="105">
        <f ca="1">IFERROR(NOW()-F18,"-")</f>
        <v>45973.690969791664</v>
      </c>
      <c r="H18" s="104"/>
      <c r="I18" s="165" t="str">
        <f>IFERROR(VLOOKUP(D18,DB!A:F,6,0),"")</f>
        <v/>
      </c>
      <c r="J18" s="165" t="str">
        <f>IFERROR(VLOOKUP(D18,DB!A:G,7,0),"")</f>
        <v/>
      </c>
      <c r="K18" s="19"/>
      <c r="L18" s="16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5" t="str">
        <f>IFERROR(VLOOKUP(D19,DB!A:K,11,0),"")</f>
        <v/>
      </c>
      <c r="C19" s="18"/>
      <c r="D19" s="18"/>
      <c r="E19" s="103"/>
      <c r="F19" s="104"/>
      <c r="G19" s="105">
        <f ca="1">IFERROR(NOW()-F19,"-")</f>
        <v>45973.690969791664</v>
      </c>
      <c r="H19" s="104"/>
      <c r="I19" s="165" t="str">
        <f>IFERROR(VLOOKUP(D19,DB!A:F,6,0),"")</f>
        <v/>
      </c>
      <c r="J19" s="165" t="str">
        <f>IFERROR(VLOOKUP(D19,DB!A:G,7,0),"")</f>
        <v/>
      </c>
      <c r="K19" s="19"/>
      <c r="L19" s="16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65" t="str">
        <f>IFERROR(VLOOKUP(D20,DB!A:K,11,0),"")</f>
        <v/>
      </c>
      <c r="C20" s="18"/>
      <c r="D20" s="18"/>
      <c r="E20" s="103"/>
      <c r="F20" s="104"/>
      <c r="G20" s="105">
        <f ca="1">IFERROR(NOW()-F20,"-")</f>
        <v>45973.690969791664</v>
      </c>
      <c r="H20" s="104"/>
      <c r="I20" s="165" t="str">
        <f>IFERROR(VLOOKUP(D20,DB!A:F,6,0),"")</f>
        <v/>
      </c>
      <c r="J20" s="165" t="str">
        <f>IFERROR(VLOOKUP(D20,DB!A:G,7,0),"")</f>
        <v/>
      </c>
      <c r="K20" s="19"/>
      <c r="L20" s="16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65" t="str">
        <f>IFERROR(VLOOKUP(D21,DB!A:K,11,0),"")</f>
        <v/>
      </c>
      <c r="C21" s="18"/>
      <c r="D21" s="18"/>
      <c r="E21" s="103"/>
      <c r="F21" s="104"/>
      <c r="G21" s="105">
        <f ca="1">IFERROR(NOW()-F21,"-")</f>
        <v>45973.690969791664</v>
      </c>
      <c r="H21" s="104"/>
      <c r="I21" s="165" t="str">
        <f>IFERROR(VLOOKUP(D21,DB!A:F,6,0),"")</f>
        <v/>
      </c>
      <c r="J21" s="165" t="str">
        <f>IFERROR(VLOOKUP(D21,DB!A:G,7,0),"")</f>
        <v/>
      </c>
      <c r="K21" s="19"/>
      <c r="L21" s="16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s="164" customFormat="1" ht="31.5" customHeight="1">
      <c r="A22" s="102"/>
      <c r="B22" s="165" t="str">
        <f>IFERROR(VLOOKUP(D22,DB!A:K,11,0),"")</f>
        <v/>
      </c>
      <c r="C22" s="18"/>
      <c r="D22" s="18"/>
      <c r="E22" s="103"/>
      <c r="F22" s="104"/>
      <c r="G22" s="105">
        <f ca="1">IFERROR(NOW()-F22,"-")</f>
        <v>45973.690969791664</v>
      </c>
      <c r="H22" s="104"/>
      <c r="I22" s="165" t="str">
        <f>IFERROR(VLOOKUP(D22,DB!A:F,6,0),"")</f>
        <v/>
      </c>
      <c r="J22" s="165" t="str">
        <f>IFERROR(VLOOKUP(D22,DB!A:G,7,0),"")</f>
        <v/>
      </c>
      <c r="K22" s="19"/>
      <c r="L22" s="16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5" t="str">
        <f>IFERROR(VLOOKUP(D23,DB!A:K,11,0),"")</f>
        <v/>
      </c>
      <c r="C23" s="18"/>
      <c r="D23" s="18"/>
      <c r="E23" s="103"/>
      <c r="F23" s="104"/>
      <c r="G23" s="105">
        <f ca="1">IFERROR(NOW()-F23,"-")</f>
        <v>45973.690969791664</v>
      </c>
      <c r="H23" s="104"/>
      <c r="I23" s="165" t="str">
        <f>IFERROR(VLOOKUP(D23,DB!A:F,6,0),"")</f>
        <v/>
      </c>
      <c r="J23" s="165" t="str">
        <f>IFERROR(VLOOKUP(D23,DB!A:G,7,0),"")</f>
        <v/>
      </c>
      <c r="K23" s="19"/>
      <c r="L23" s="16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65" t="str">
        <f>IFERROR(VLOOKUP(D24,DB!A:K,11,0),"")</f>
        <v/>
      </c>
      <c r="C24" s="18"/>
      <c r="D24" s="18"/>
      <c r="E24" s="103"/>
      <c r="F24" s="104"/>
      <c r="G24" s="105">
        <f ca="1">IFERROR(NOW()-F24,"-")</f>
        <v>45973.690969791664</v>
      </c>
      <c r="H24" s="104"/>
      <c r="I24" s="165" t="str">
        <f>IFERROR(VLOOKUP(D24,DB!A:F,6,0),"")</f>
        <v/>
      </c>
      <c r="J24" s="165" t="str">
        <f>IFERROR(VLOOKUP(D24,DB!A:G,7,0),"")</f>
        <v/>
      </c>
      <c r="K24" s="19"/>
      <c r="L24" s="165"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65" t="str">
        <f>IFERROR(VLOOKUP(D25,DB!A:K,11,0),"")</f>
        <v/>
      </c>
      <c r="C25" s="18"/>
      <c r="D25" s="18"/>
      <c r="E25" s="103"/>
      <c r="F25" s="104"/>
      <c r="G25" s="105">
        <f ca="1">IFERROR(NOW()-F25,"-")</f>
        <v>45973.690969791664</v>
      </c>
      <c r="H25" s="104"/>
      <c r="I25" s="165" t="str">
        <f>IFERROR(VLOOKUP(D25,DB!A:F,6,0),"")</f>
        <v/>
      </c>
      <c r="J25" s="165" t="str">
        <f>IFERROR(VLOOKUP(D25,DB!A:G,7,0),"")</f>
        <v/>
      </c>
      <c r="K25" s="19"/>
      <c r="L25" s="165"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27"/>
      <c r="B26" s="166" t="str">
        <f>IFERROR(VLOOKUP(D26,DB!A:K,11,0),"")</f>
        <v/>
      </c>
      <c r="C26" s="128"/>
      <c r="D26" s="128"/>
      <c r="E26" s="129"/>
      <c r="F26" s="130"/>
      <c r="G26" s="131">
        <f ca="1">IFERROR(NOW()-F26,"-")</f>
        <v>45973.690969791664</v>
      </c>
      <c r="H26" s="130"/>
      <c r="I26" s="166" t="str">
        <f>IFERROR(VLOOKUP(D26,DB!A:F,6,0),"")</f>
        <v/>
      </c>
      <c r="J26" s="166" t="str">
        <f>IFERROR(VLOOKUP(D26,DB!A:G,7,0),"")</f>
        <v/>
      </c>
      <c r="K26" s="132"/>
      <c r="L26" s="166" t="str">
        <f>IFERROR(VLOOKUP(D26,DB!A:I,9,0),"")</f>
        <v/>
      </c>
      <c r="M26" s="128"/>
      <c r="N26" s="128"/>
      <c r="O26" s="128"/>
      <c r="P26" s="128"/>
      <c r="Q26" s="128"/>
      <c r="R26" s="128"/>
      <c r="S26" s="128"/>
      <c r="T26" s="128"/>
      <c r="U26" s="128"/>
      <c r="V26" s="128"/>
      <c r="W26" s="128"/>
      <c r="X26" s="128"/>
      <c r="Y26" s="128"/>
      <c r="Z26" s="128"/>
      <c r="AA26" s="128"/>
      <c r="AB26" s="128"/>
      <c r="AC26" s="128"/>
      <c r="AD26" s="128"/>
      <c r="AE26" s="128"/>
      <c r="AF26" s="128"/>
      <c r="AG26" s="128"/>
      <c r="AH26" s="128"/>
      <c r="AI26" s="128"/>
      <c r="AJ26" s="128"/>
      <c r="AK26" s="128"/>
      <c r="AL26" s="128"/>
      <c r="AM26" s="128"/>
      <c r="AN26" s="128"/>
      <c r="AO26" s="128"/>
      <c r="AP26" s="128"/>
      <c r="AQ26" s="128"/>
      <c r="AR26" s="128"/>
      <c r="AS26" s="128"/>
      <c r="AT26" s="128"/>
      <c r="AU26" s="128"/>
      <c r="AV26" s="128"/>
      <c r="AW26" s="128"/>
      <c r="AX26" s="128"/>
      <c r="AY26" s="128"/>
      <c r="AZ26" s="128"/>
      <c r="BA26" s="128"/>
      <c r="BB26" s="128"/>
      <c r="BC26" s="128"/>
      <c r="BD26" s="128"/>
      <c r="BE26" s="128"/>
      <c r="BF26" s="128"/>
      <c r="BG26" s="128"/>
      <c r="BH26" s="128"/>
      <c r="BI26" s="128"/>
      <c r="BJ26" s="128"/>
      <c r="BK26" s="128"/>
      <c r="BL26" s="128"/>
      <c r="BM26" s="128"/>
      <c r="BN26" s="128"/>
      <c r="BO26" s="128"/>
      <c r="BP26" s="128"/>
      <c r="BQ26" s="128"/>
      <c r="BR26" s="128"/>
      <c r="BS26" s="128"/>
      <c r="BT26" s="128"/>
      <c r="BU26" s="128"/>
      <c r="BV26" s="128"/>
      <c r="BW26" s="128"/>
      <c r="BX26" s="128"/>
      <c r="BY26" s="128"/>
      <c r="BZ26" s="128"/>
      <c r="CA26" s="128"/>
      <c r="CB26" s="128"/>
      <c r="CC26" s="128"/>
      <c r="CD26" s="128"/>
      <c r="CE26" s="128"/>
      <c r="CF26" s="128"/>
      <c r="CG26" s="128"/>
      <c r="CH26" s="128"/>
      <c r="CI26" s="128"/>
      <c r="CJ26" s="133"/>
    </row>
    <row r="27" spans="1:88" ht="31.5" customHeight="1">
      <c r="A27" s="102"/>
      <c r="B27" s="165" t="str">
        <f>IFERROR(VLOOKUP(D27,DB!A:K,11,0),"")</f>
        <v/>
      </c>
      <c r="C27" s="18"/>
      <c r="D27" s="18"/>
      <c r="E27" s="103"/>
      <c r="F27" s="104"/>
      <c r="G27" s="105">
        <f ca="1">IFERROR(NOW()-F27,"-")</f>
        <v>45973.690969791664</v>
      </c>
      <c r="H27" s="104"/>
      <c r="I27" s="165" t="str">
        <f>IFERROR(VLOOKUP(D27,DB!A:F,6,0),"")</f>
        <v/>
      </c>
      <c r="J27" s="165" t="str">
        <f>IFERROR(VLOOKUP(D27,DB!A:G,7,0),"")</f>
        <v/>
      </c>
      <c r="K27" s="19"/>
      <c r="L27" s="16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5" t="str">
        <f>IFERROR(VLOOKUP(D28,DB!A:K,11,0),"")</f>
        <v/>
      </c>
      <c r="C28" s="18"/>
      <c r="D28" s="18"/>
      <c r="E28" s="103"/>
      <c r="F28" s="104"/>
      <c r="G28" s="105">
        <f ca="1">IFERROR(NOW()-F28,"-")</f>
        <v>45973.690969791664</v>
      </c>
      <c r="H28" s="104"/>
      <c r="I28" s="165" t="str">
        <f>IFERROR(VLOOKUP(D28,DB!A:F,6,0),"")</f>
        <v/>
      </c>
      <c r="J28" s="165" t="str">
        <f>IFERROR(VLOOKUP(D28,DB!A:G,7,0),"")</f>
        <v/>
      </c>
      <c r="K28" s="19"/>
      <c r="L28" s="16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5" t="str">
        <f>IFERROR(VLOOKUP(D29,DB!A:K,11,0),"")</f>
        <v/>
      </c>
      <c r="C29" s="18"/>
      <c r="D29" s="18"/>
      <c r="E29" s="103"/>
      <c r="F29" s="104"/>
      <c r="G29" s="105">
        <f ca="1">IFERROR(NOW()-F29,"-")</f>
        <v>45973.690969791664</v>
      </c>
      <c r="H29" s="104"/>
      <c r="I29" s="165" t="str">
        <f>IFERROR(VLOOKUP(D29,DB!A:F,6,0),"")</f>
        <v/>
      </c>
      <c r="J29" s="165" t="str">
        <f>IFERROR(VLOOKUP(D29,DB!A:G,7,0),"")</f>
        <v/>
      </c>
      <c r="K29" s="19"/>
      <c r="L29" s="16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5" t="str">
        <f>IFERROR(VLOOKUP(D30,DB!A:K,11,0),"")</f>
        <v/>
      </c>
      <c r="C30" s="18"/>
      <c r="D30" s="18"/>
      <c r="E30" s="103"/>
      <c r="F30" s="104"/>
      <c r="G30" s="105">
        <f ca="1">IFERROR(NOW()-F30,"-")</f>
        <v>45973.690969791664</v>
      </c>
      <c r="H30" s="104"/>
      <c r="I30" s="165" t="str">
        <f>IFERROR(VLOOKUP(D30,DB!A:F,6,0),"")</f>
        <v/>
      </c>
      <c r="J30" s="165" t="str">
        <f>IFERROR(VLOOKUP(D30,DB!A:G,7,0),"")</f>
        <v/>
      </c>
      <c r="K30" s="19"/>
      <c r="L30" s="16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5" t="str">
        <f>IFERROR(VLOOKUP(D31,DB!A:K,11,0),"")</f>
        <v/>
      </c>
      <c r="C31" s="18"/>
      <c r="D31" s="18"/>
      <c r="E31" s="103"/>
      <c r="F31" s="104"/>
      <c r="G31" s="105">
        <f ca="1">IFERROR(NOW()-F31,"-")</f>
        <v>45973.690969791664</v>
      </c>
      <c r="H31" s="104"/>
      <c r="I31" s="165" t="str">
        <f>IFERROR(VLOOKUP(D31,DB!A:F,6,0),"")</f>
        <v/>
      </c>
      <c r="J31" s="165" t="str">
        <f>IFERROR(VLOOKUP(D31,DB!A:G,7,0),"")</f>
        <v/>
      </c>
      <c r="K31" s="19"/>
      <c r="L31" s="16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5" t="str">
        <f>IFERROR(VLOOKUP(D32,DB!A:K,11,0),"")</f>
        <v/>
      </c>
      <c r="C32" s="18"/>
      <c r="D32" s="18"/>
      <c r="E32" s="103"/>
      <c r="F32" s="104"/>
      <c r="G32" s="105">
        <f ca="1">IFERROR(NOW()-F32,"-")</f>
        <v>45973.690969791664</v>
      </c>
      <c r="H32" s="104"/>
      <c r="I32" s="165" t="str">
        <f>IFERROR(VLOOKUP(D32,DB!A:F,6,0),"")</f>
        <v/>
      </c>
      <c r="J32" s="165" t="str">
        <f>IFERROR(VLOOKUP(D32,DB!A:G,7,0),"")</f>
        <v/>
      </c>
      <c r="K32" s="19"/>
      <c r="L32" s="16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5" t="str">
        <f>IFERROR(VLOOKUP(D33,DB!A:K,11,0),"")</f>
        <v/>
      </c>
      <c r="C33" s="18"/>
      <c r="D33" s="18"/>
      <c r="E33" s="103"/>
      <c r="F33" s="104"/>
      <c r="G33" s="105">
        <f ca="1">IFERROR(NOW()-F33,"-")</f>
        <v>45973.690969791664</v>
      </c>
      <c r="H33" s="104"/>
      <c r="I33" s="165" t="str">
        <f>IFERROR(VLOOKUP(D33,DB!A:F,6,0),"")</f>
        <v/>
      </c>
      <c r="J33" s="165" t="str">
        <f>IFERROR(VLOOKUP(D33,DB!A:G,7,0),"")</f>
        <v/>
      </c>
      <c r="K33" s="19"/>
      <c r="L33" s="16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5" t="str">
        <f>IFERROR(VLOOKUP(D34,DB!A:K,11,0),"")</f>
        <v/>
      </c>
      <c r="C34" s="18"/>
      <c r="D34" s="18"/>
      <c r="E34" s="103"/>
      <c r="F34" s="104"/>
      <c r="G34" s="105">
        <f ca="1">IFERROR(NOW()-F34,"-")</f>
        <v>45973.690969791664</v>
      </c>
      <c r="H34" s="104"/>
      <c r="I34" s="165" t="str">
        <f>IFERROR(VLOOKUP(D34,DB!A:F,6,0),"")</f>
        <v/>
      </c>
      <c r="J34" s="165" t="str">
        <f>IFERROR(VLOOKUP(D34,DB!A:G,7,0),"")</f>
        <v/>
      </c>
      <c r="K34" s="19"/>
      <c r="L34" s="16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5" t="str">
        <f>IFERROR(VLOOKUP(D35,DB!A:K,11,0),"")</f>
        <v/>
      </c>
      <c r="C35" s="18"/>
      <c r="D35" s="18"/>
      <c r="E35" s="103"/>
      <c r="F35" s="104"/>
      <c r="G35" s="105">
        <f ca="1">IFERROR(NOW()-F35,"-")</f>
        <v>45973.690969791664</v>
      </c>
      <c r="H35" s="104"/>
      <c r="I35" s="165" t="str">
        <f>IFERROR(VLOOKUP(D35,DB!A:F,6,0),"")</f>
        <v/>
      </c>
      <c r="J35" s="165" t="str">
        <f>IFERROR(VLOOKUP(D35,DB!A:G,7,0),"")</f>
        <v/>
      </c>
      <c r="K35" s="19"/>
      <c r="L35" s="16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5" t="str">
        <f>IFERROR(VLOOKUP(D36,DB!A:K,11,0),"")</f>
        <v/>
      </c>
      <c r="C36" s="18"/>
      <c r="D36" s="18"/>
      <c r="E36" s="103"/>
      <c r="F36" s="104"/>
      <c r="G36" s="105">
        <f ca="1">IFERROR(NOW()-F36,"-")</f>
        <v>45973.690969791664</v>
      </c>
      <c r="H36" s="104"/>
      <c r="I36" s="165" t="str">
        <f>IFERROR(VLOOKUP(D36,DB!A:F,6,0),"")</f>
        <v/>
      </c>
      <c r="J36" s="165" t="str">
        <f>IFERROR(VLOOKUP(D36,DB!A:G,7,0),"")</f>
        <v/>
      </c>
      <c r="K36" s="19"/>
      <c r="L36" s="16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5" t="str">
        <f>IFERROR(VLOOKUP(D37,DB!A:K,11,0),"")</f>
        <v/>
      </c>
      <c r="C37" s="18"/>
      <c r="D37" s="18"/>
      <c r="E37" s="103"/>
      <c r="F37" s="104"/>
      <c r="G37" s="105">
        <f ca="1">IFERROR(NOW()-F37,"-")</f>
        <v>45973.690969791664</v>
      </c>
      <c r="H37" s="104"/>
      <c r="I37" s="165" t="str">
        <f>IFERROR(VLOOKUP(D37,DB!A:F,6,0),"")</f>
        <v/>
      </c>
      <c r="J37" s="165" t="str">
        <f>IFERROR(VLOOKUP(D37,DB!A:G,7,0),"")</f>
        <v/>
      </c>
      <c r="K37" s="19"/>
      <c r="L37" s="16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5" t="str">
        <f>IFERROR(VLOOKUP(D38,DB!A:K,11,0),"")</f>
        <v/>
      </c>
      <c r="C38" s="18"/>
      <c r="D38" s="18"/>
      <c r="E38" s="103"/>
      <c r="F38" s="104"/>
      <c r="G38" s="105">
        <f ca="1">IFERROR(NOW()-F38,"-")</f>
        <v>45973.690969791664</v>
      </c>
      <c r="H38" s="104"/>
      <c r="I38" s="165" t="str">
        <f>IFERROR(VLOOKUP(D38,DB!A:F,6,0),"")</f>
        <v/>
      </c>
      <c r="J38" s="165" t="str">
        <f>IFERROR(VLOOKUP(D38,DB!A:G,7,0),"")</f>
        <v/>
      </c>
      <c r="K38" s="19"/>
      <c r="L38" s="16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5" t="str">
        <f>IFERROR(VLOOKUP(D39,DB!A:K,11,0),"")</f>
        <v/>
      </c>
      <c r="C39" s="18"/>
      <c r="D39" s="18"/>
      <c r="E39" s="103"/>
      <c r="F39" s="104"/>
      <c r="G39" s="105">
        <f ca="1">IFERROR(NOW()-F39,"-")</f>
        <v>45973.690969791664</v>
      </c>
      <c r="H39" s="104"/>
      <c r="I39" s="165" t="str">
        <f>IFERROR(VLOOKUP(D39,DB!A:F,6,0),"")</f>
        <v/>
      </c>
      <c r="J39" s="165" t="str">
        <f>IFERROR(VLOOKUP(D39,DB!A:G,7,0),"")</f>
        <v/>
      </c>
      <c r="K39" s="19"/>
      <c r="L39" s="16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5" t="str">
        <f>IFERROR(VLOOKUP(D40,DB!A:K,11,0),"")</f>
        <v/>
      </c>
      <c r="C40" s="18"/>
      <c r="D40" s="18"/>
      <c r="E40" s="103"/>
      <c r="F40" s="104"/>
      <c r="G40" s="105">
        <f ca="1">IFERROR(NOW()-F40,"-")</f>
        <v>45973.690969791664</v>
      </c>
      <c r="H40" s="104"/>
      <c r="I40" s="165" t="str">
        <f>IFERROR(VLOOKUP(D40,DB!A:F,6,0),"")</f>
        <v/>
      </c>
      <c r="J40" s="165" t="str">
        <f>IFERROR(VLOOKUP(D40,DB!A:G,7,0),"")</f>
        <v/>
      </c>
      <c r="K40" s="19"/>
      <c r="L40" s="16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5" t="str">
        <f>IFERROR(VLOOKUP(D41,DB!A:K,11,0),"")</f>
        <v/>
      </c>
      <c r="C41" s="18"/>
      <c r="D41" s="18"/>
      <c r="E41" s="103"/>
      <c r="F41" s="104"/>
      <c r="G41" s="105">
        <f ca="1">IFERROR(NOW()-F41,"-")</f>
        <v>45973.690969791664</v>
      </c>
      <c r="H41" s="104"/>
      <c r="I41" s="165" t="str">
        <f>IFERROR(VLOOKUP(D41,DB!A:F,6,0),"")</f>
        <v/>
      </c>
      <c r="J41" s="165" t="str">
        <f>IFERROR(VLOOKUP(D41,DB!A:G,7,0),"")</f>
        <v/>
      </c>
      <c r="K41" s="19"/>
      <c r="L41" s="16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5" t="str">
        <f>IFERROR(VLOOKUP(D42,DB!A:K,11,0),"")</f>
        <v/>
      </c>
      <c r="C42" s="18"/>
      <c r="D42" s="18"/>
      <c r="E42" s="103"/>
      <c r="F42" s="104"/>
      <c r="G42" s="105">
        <f ca="1">IFERROR(NOW()-F42,"-")</f>
        <v>45973.690969791664</v>
      </c>
      <c r="H42" s="104"/>
      <c r="I42" s="165" t="str">
        <f>IFERROR(VLOOKUP(D42,DB!A:F,6,0),"")</f>
        <v/>
      </c>
      <c r="J42" s="165" t="str">
        <f>IFERROR(VLOOKUP(D42,DB!A:G,7,0),"")</f>
        <v/>
      </c>
      <c r="K42" s="19"/>
      <c r="L42" s="16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5" t="str">
        <f>IFERROR(VLOOKUP(D43,DB!A:K,11,0),"")</f>
        <v/>
      </c>
      <c r="C43" s="18"/>
      <c r="D43" s="18"/>
      <c r="E43" s="103"/>
      <c r="F43" s="104"/>
      <c r="G43" s="105">
        <f ca="1">IFERROR(NOW()-F43,"-")</f>
        <v>45973.690969791664</v>
      </c>
      <c r="H43" s="104"/>
      <c r="I43" s="165" t="str">
        <f>IFERROR(VLOOKUP(D43,DB!A:F,6,0),"")</f>
        <v/>
      </c>
      <c r="J43" s="165" t="str">
        <f>IFERROR(VLOOKUP(D43,DB!A:G,7,0),"")</f>
        <v/>
      </c>
      <c r="K43" s="19"/>
      <c r="L43" s="16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5" t="str">
        <f>IFERROR(VLOOKUP(D44,DB!A:K,11,0),"")</f>
        <v/>
      </c>
      <c r="C44" s="18"/>
      <c r="D44" s="18"/>
      <c r="E44" s="103"/>
      <c r="F44" s="104"/>
      <c r="G44" s="105">
        <f ca="1">IFERROR(NOW()-F44,"-")</f>
        <v>45973.690969791664</v>
      </c>
      <c r="H44" s="104"/>
      <c r="I44" s="165" t="str">
        <f>IFERROR(VLOOKUP(D44,DB!A:F,6,0),"")</f>
        <v/>
      </c>
      <c r="J44" s="165" t="str">
        <f>IFERROR(VLOOKUP(D44,DB!A:G,7,0),"")</f>
        <v/>
      </c>
      <c r="K44" s="19"/>
      <c r="L44" s="16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5" t="str">
        <f>IFERROR(VLOOKUP(D45,DB!A:K,11,0),"")</f>
        <v/>
      </c>
      <c r="C45" s="18"/>
      <c r="D45" s="18"/>
      <c r="E45" s="103"/>
      <c r="F45" s="104"/>
      <c r="G45" s="105">
        <f ca="1">IFERROR(NOW()-F45,"-")</f>
        <v>45973.690969791664</v>
      </c>
      <c r="H45" s="104"/>
      <c r="I45" s="165" t="str">
        <f>IFERROR(VLOOKUP(D45,DB!A:F,6,0),"")</f>
        <v/>
      </c>
      <c r="J45" s="165" t="str">
        <f>IFERROR(VLOOKUP(D45,DB!A:G,7,0),"")</f>
        <v/>
      </c>
      <c r="K45" s="19"/>
      <c r="L45" s="16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5" t="str">
        <f>IFERROR(VLOOKUP(D46,DB!A:K,11,0),"")</f>
        <v/>
      </c>
      <c r="C46" s="18"/>
      <c r="D46" s="18"/>
      <c r="E46" s="103"/>
      <c r="F46" s="104"/>
      <c r="G46" s="105">
        <f ca="1">IFERROR(NOW()-F46,"-")</f>
        <v>45973.690969791664</v>
      </c>
      <c r="H46" s="104"/>
      <c r="I46" s="165" t="str">
        <f>IFERROR(VLOOKUP(D46,DB!A:F,6,0),"")</f>
        <v/>
      </c>
      <c r="J46" s="165" t="str">
        <f>IFERROR(VLOOKUP(D46,DB!A:G,7,0),"")</f>
        <v/>
      </c>
      <c r="K46" s="19"/>
      <c r="L46" s="16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5" t="str">
        <f>IFERROR(VLOOKUP(D47,DB!A:K,11,0),"")</f>
        <v/>
      </c>
      <c r="C47" s="18"/>
      <c r="D47" s="18"/>
      <c r="E47" s="103"/>
      <c r="F47" s="104"/>
      <c r="G47" s="105">
        <f ca="1">IFERROR(NOW()-F47,"-")</f>
        <v>45973.690969791664</v>
      </c>
      <c r="H47" s="104"/>
      <c r="I47" s="165" t="str">
        <f>IFERROR(VLOOKUP(D47,DB!A:F,6,0),"")</f>
        <v/>
      </c>
      <c r="J47" s="165" t="str">
        <f>IFERROR(VLOOKUP(D47,DB!A:G,7,0),"")</f>
        <v/>
      </c>
      <c r="K47" s="19"/>
      <c r="L47" s="16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5" t="str">
        <f>IFERROR(VLOOKUP(D48,DB!A:K,11,0),"")</f>
        <v/>
      </c>
      <c r="C48" s="18"/>
      <c r="D48" s="18"/>
      <c r="E48" s="103"/>
      <c r="F48" s="104"/>
      <c r="G48" s="105">
        <f ca="1">IFERROR(NOW()-F48,"-")</f>
        <v>45973.690969791664</v>
      </c>
      <c r="H48" s="104"/>
      <c r="I48" s="165" t="str">
        <f>IFERROR(VLOOKUP(D48,DB!A:F,6,0),"")</f>
        <v/>
      </c>
      <c r="J48" s="165" t="str">
        <f>IFERROR(VLOOKUP(D48,DB!A:G,7,0),"")</f>
        <v/>
      </c>
      <c r="K48" s="19"/>
      <c r="L48" s="16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5" t="str">
        <f>IFERROR(VLOOKUP(D49,DB!A:K,11,0),"")</f>
        <v/>
      </c>
      <c r="C49" s="18"/>
      <c r="D49" s="18"/>
      <c r="E49" s="103"/>
      <c r="F49" s="104"/>
      <c r="G49" s="105">
        <f ca="1">IFERROR(NOW()-F49,"-")</f>
        <v>45973.690969791664</v>
      </c>
      <c r="H49" s="104"/>
      <c r="I49" s="165" t="str">
        <f>IFERROR(VLOOKUP(D49,DB!A:F,6,0),"")</f>
        <v/>
      </c>
      <c r="J49" s="165" t="str">
        <f>IFERROR(VLOOKUP(D49,DB!A:G,7,0),"")</f>
        <v/>
      </c>
      <c r="K49" s="19"/>
      <c r="L49" s="16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5" t="str">
        <f>IFERROR(VLOOKUP(D50,DB!A:K,11,0),"")</f>
        <v/>
      </c>
      <c r="C50" s="18"/>
      <c r="D50" s="18"/>
      <c r="E50" s="103"/>
      <c r="F50" s="104"/>
      <c r="G50" s="105">
        <f ca="1">IFERROR(NOW()-F50,"-")</f>
        <v>45973.690969791664</v>
      </c>
      <c r="H50" s="104"/>
      <c r="I50" s="165" t="str">
        <f>IFERROR(VLOOKUP(D50,DB!A:F,6,0),"")</f>
        <v/>
      </c>
      <c r="J50" s="165" t="str">
        <f>IFERROR(VLOOKUP(D50,DB!A:G,7,0),"")</f>
        <v/>
      </c>
      <c r="K50" s="19"/>
      <c r="L50" s="16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5" t="str">
        <f>IFERROR(VLOOKUP(D51,DB!A:K,11,0),"")</f>
        <v/>
      </c>
      <c r="C51" s="18"/>
      <c r="D51" s="18"/>
      <c r="E51" s="103"/>
      <c r="F51" s="104"/>
      <c r="G51" s="105">
        <f ca="1">IFERROR(NOW()-F51,"-")</f>
        <v>45973.690969791664</v>
      </c>
      <c r="H51" s="104"/>
      <c r="I51" s="165" t="str">
        <f>IFERROR(VLOOKUP(D51,DB!A:F,6,0),"")</f>
        <v/>
      </c>
      <c r="J51" s="165" t="str">
        <f>IFERROR(VLOOKUP(D51,DB!A:G,7,0),"")</f>
        <v/>
      </c>
      <c r="K51" s="19"/>
      <c r="L51" s="16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5" t="str">
        <f>IFERROR(VLOOKUP(D52,DB!A:K,11,0),"")</f>
        <v/>
      </c>
      <c r="C52" s="18"/>
      <c r="D52" s="18"/>
      <c r="E52" s="103"/>
      <c r="F52" s="104"/>
      <c r="G52" s="105">
        <f ca="1">IFERROR(NOW()-F52,"-")</f>
        <v>45973.690969791664</v>
      </c>
      <c r="H52" s="104"/>
      <c r="I52" s="165" t="str">
        <f>IFERROR(VLOOKUP(D52,DB!A:F,6,0),"")</f>
        <v/>
      </c>
      <c r="J52" s="165" t="str">
        <f>IFERROR(VLOOKUP(D52,DB!A:G,7,0),"")</f>
        <v/>
      </c>
      <c r="K52" s="19"/>
      <c r="L52" s="16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5" t="str">
        <f>IFERROR(VLOOKUP(D53,DB!A:K,11,0),"")</f>
        <v/>
      </c>
      <c r="C53" s="18"/>
      <c r="D53" s="18"/>
      <c r="E53" s="103"/>
      <c r="F53" s="104"/>
      <c r="G53" s="105">
        <f ca="1">IFERROR(NOW()-F53,"-")</f>
        <v>45973.690969791664</v>
      </c>
      <c r="H53" s="104"/>
      <c r="I53" s="165" t="str">
        <f>IFERROR(VLOOKUP(D53,DB!A:F,6,0),"")</f>
        <v/>
      </c>
      <c r="J53" s="165" t="str">
        <f>IFERROR(VLOOKUP(D53,DB!A:G,7,0),"")</f>
        <v/>
      </c>
      <c r="K53" s="19"/>
      <c r="L53" s="16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5" t="str">
        <f>IFERROR(VLOOKUP(D54,DB!A:K,11,0),"")</f>
        <v/>
      </c>
      <c r="C54" s="18"/>
      <c r="D54" s="18"/>
      <c r="E54" s="103"/>
      <c r="F54" s="104"/>
      <c r="G54" s="105">
        <f ca="1">IFERROR(NOW()-F54,"-")</f>
        <v>45973.690969791664</v>
      </c>
      <c r="H54" s="104"/>
      <c r="I54" s="165" t="str">
        <f>IFERROR(VLOOKUP(D54,DB!A:F,6,0),"")</f>
        <v/>
      </c>
      <c r="J54" s="165" t="str">
        <f>IFERROR(VLOOKUP(D54,DB!A:G,7,0),"")</f>
        <v/>
      </c>
      <c r="K54" s="19"/>
      <c r="L54" s="16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5" t="str">
        <f>IFERROR(VLOOKUP(D55,DB!A:K,11,0),"")</f>
        <v/>
      </c>
      <c r="C55" s="18"/>
      <c r="D55" s="18"/>
      <c r="E55" s="103"/>
      <c r="F55" s="104"/>
      <c r="G55" s="105">
        <f ca="1">IFERROR(NOW()-F55,"-")</f>
        <v>45973.690969791664</v>
      </c>
      <c r="H55" s="104"/>
      <c r="I55" s="165" t="str">
        <f>IFERROR(VLOOKUP(D55,DB!A:F,6,0),"")</f>
        <v/>
      </c>
      <c r="J55" s="165" t="str">
        <f>IFERROR(VLOOKUP(D55,DB!A:G,7,0),"")</f>
        <v/>
      </c>
      <c r="K55" s="19"/>
      <c r="L55" s="16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5" t="str">
        <f>IFERROR(VLOOKUP(D56,DB!A:K,11,0),"")</f>
        <v/>
      </c>
      <c r="C56" s="18"/>
      <c r="D56" s="18"/>
      <c r="E56" s="103"/>
      <c r="F56" s="104"/>
      <c r="G56" s="105">
        <f ca="1">IFERROR(NOW()-F56,"-")</f>
        <v>45973.690969791664</v>
      </c>
      <c r="H56" s="104"/>
      <c r="I56" s="165" t="str">
        <f>IFERROR(VLOOKUP(D56,DB!A:F,6,0),"")</f>
        <v/>
      </c>
      <c r="J56" s="165" t="str">
        <f>IFERROR(VLOOKUP(D56,DB!A:G,7,0),"")</f>
        <v/>
      </c>
      <c r="K56" s="19"/>
      <c r="L56" s="16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5" t="str">
        <f>IFERROR(VLOOKUP(D57,DB!A:K,11,0),"")</f>
        <v/>
      </c>
      <c r="C57" s="18"/>
      <c r="D57" s="18"/>
      <c r="E57" s="103"/>
      <c r="F57" s="104"/>
      <c r="G57" s="105">
        <f ca="1">IFERROR(NOW()-F57,"-")</f>
        <v>45973.690969791664</v>
      </c>
      <c r="H57" s="104"/>
      <c r="I57" s="165" t="str">
        <f>IFERROR(VLOOKUP(D57,DB!A:F,6,0),"")</f>
        <v/>
      </c>
      <c r="J57" s="165" t="str">
        <f>IFERROR(VLOOKUP(D57,DB!A:G,7,0),"")</f>
        <v/>
      </c>
      <c r="K57" s="19"/>
      <c r="L57" s="16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5" t="str">
        <f>IFERROR(VLOOKUP(D58,DB!A:K,11,0),"")</f>
        <v/>
      </c>
      <c r="C58" s="18"/>
      <c r="D58" s="18"/>
      <c r="E58" s="103"/>
      <c r="F58" s="104"/>
      <c r="G58" s="105">
        <f ca="1">IFERROR(NOW()-F58,"-")</f>
        <v>45973.690969791664</v>
      </c>
      <c r="H58" s="104"/>
      <c r="I58" s="165" t="str">
        <f>IFERROR(VLOOKUP(D58,DB!A:F,6,0),"")</f>
        <v/>
      </c>
      <c r="J58" s="165" t="str">
        <f>IFERROR(VLOOKUP(D58,DB!A:G,7,0),"")</f>
        <v/>
      </c>
      <c r="K58" s="19"/>
      <c r="L58" s="16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5" t="str">
        <f>IFERROR(VLOOKUP(D59,DB!A:K,11,0),"")</f>
        <v/>
      </c>
      <c r="C59" s="18"/>
      <c r="D59" s="18"/>
      <c r="E59" s="103"/>
      <c r="F59" s="104"/>
      <c r="G59" s="105">
        <f ca="1">IFERROR(NOW()-F59,"-")</f>
        <v>45973.690969791664</v>
      </c>
      <c r="H59" s="104"/>
      <c r="I59" s="165" t="str">
        <f>IFERROR(VLOOKUP(D59,DB!A:F,6,0),"")</f>
        <v/>
      </c>
      <c r="J59" s="165" t="str">
        <f>IFERROR(VLOOKUP(D59,DB!A:G,7,0),"")</f>
        <v/>
      </c>
      <c r="K59" s="19"/>
      <c r="L59" s="16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5" t="str">
        <f>IFERROR(VLOOKUP(D60,DB!A:K,11,0),"")</f>
        <v/>
      </c>
      <c r="C60" s="18"/>
      <c r="D60" s="18"/>
      <c r="E60" s="103"/>
      <c r="F60" s="104"/>
      <c r="G60" s="105">
        <f ca="1">IFERROR(NOW()-F60,"-")</f>
        <v>45973.690969791664</v>
      </c>
      <c r="H60" s="104"/>
      <c r="I60" s="165" t="str">
        <f>IFERROR(VLOOKUP(D60,DB!A:F,6,0),"")</f>
        <v/>
      </c>
      <c r="J60" s="165" t="str">
        <f>IFERROR(VLOOKUP(D60,DB!A:G,7,0),"")</f>
        <v/>
      </c>
      <c r="K60" s="19"/>
      <c r="L60" s="16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65" t="str">
        <f>IFERROR(VLOOKUP(D61,DB!A:K,11,0),"")</f>
        <v/>
      </c>
      <c r="C61" s="18"/>
      <c r="D61" s="18"/>
      <c r="E61" s="103"/>
      <c r="F61" s="104"/>
      <c r="G61" s="105">
        <f ca="1">IFERROR(NOW()-F61,"-")</f>
        <v>45973.690969791664</v>
      </c>
      <c r="H61" s="104"/>
      <c r="I61" s="165" t="str">
        <f>IFERROR(VLOOKUP(D61,DB!A:F,6,0),"")</f>
        <v/>
      </c>
      <c r="J61" s="165" t="str">
        <f>IFERROR(VLOOKUP(D61,DB!A:G,7,0),"")</f>
        <v/>
      </c>
      <c r="K61" s="19"/>
      <c r="L61" s="165"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65" t="str">
        <f>IFERROR(VLOOKUP(D62,DB!A:K,11,0),"")</f>
        <v/>
      </c>
      <c r="C62" s="18"/>
      <c r="D62" s="18"/>
      <c r="E62" s="103"/>
      <c r="F62" s="104"/>
      <c r="G62" s="105">
        <f ca="1">IFERROR(NOW()-F62,"-")</f>
        <v>45973.690969791664</v>
      </c>
      <c r="H62" s="104"/>
      <c r="I62" s="165" t="str">
        <f>IFERROR(VLOOKUP(D62,DB!A:F,6,0),"")</f>
        <v/>
      </c>
      <c r="J62" s="165" t="str">
        <f>IFERROR(VLOOKUP(D62,DB!A:G,7,0),"")</f>
        <v/>
      </c>
      <c r="K62" s="19"/>
      <c r="L62" s="165"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27"/>
      <c r="B63" s="166" t="str">
        <f>IFERROR(VLOOKUP(D63,DB!A:K,11,0),"")</f>
        <v/>
      </c>
      <c r="C63" s="128"/>
      <c r="D63" s="128"/>
      <c r="E63" s="129"/>
      <c r="F63" s="130"/>
      <c r="G63" s="131">
        <f ca="1">IFERROR(NOW()-F63,"-")</f>
        <v>45973.690969791664</v>
      </c>
      <c r="H63" s="130"/>
      <c r="I63" s="166" t="str">
        <f>IFERROR(VLOOKUP(D63,DB!A:F,6,0),"")</f>
        <v/>
      </c>
      <c r="J63" s="166" t="str">
        <f>IFERROR(VLOOKUP(D63,DB!A:G,7,0),"")</f>
        <v/>
      </c>
      <c r="K63" s="132"/>
      <c r="L63" s="166" t="str">
        <f>IFERROR(VLOOKUP(D63,DB!A:I,9,0),"")</f>
        <v/>
      </c>
      <c r="M63" s="128"/>
      <c r="N63" s="128"/>
      <c r="O63" s="128"/>
      <c r="P63" s="128"/>
      <c r="Q63" s="128"/>
      <c r="R63" s="128"/>
      <c r="S63" s="128"/>
      <c r="T63" s="128"/>
      <c r="U63" s="128"/>
      <c r="V63" s="128"/>
      <c r="W63" s="128"/>
      <c r="X63" s="128"/>
      <c r="Y63" s="128"/>
      <c r="Z63" s="128"/>
      <c r="AA63" s="128"/>
      <c r="AB63" s="128"/>
      <c r="AC63" s="128"/>
      <c r="AD63" s="128"/>
      <c r="AE63" s="128"/>
      <c r="AF63" s="128"/>
      <c r="AG63" s="128"/>
      <c r="AH63" s="128"/>
      <c r="AI63" s="128"/>
      <c r="AJ63" s="128"/>
      <c r="AK63" s="128"/>
      <c r="AL63" s="128"/>
      <c r="AM63" s="128"/>
      <c r="AN63" s="128"/>
      <c r="AO63" s="128"/>
      <c r="AP63" s="128"/>
      <c r="AQ63" s="128"/>
      <c r="AR63" s="128"/>
      <c r="AS63" s="128"/>
      <c r="AT63" s="128"/>
      <c r="AU63" s="128"/>
      <c r="AV63" s="128"/>
      <c r="AW63" s="128"/>
      <c r="AX63" s="128"/>
      <c r="AY63" s="128"/>
      <c r="AZ63" s="128"/>
      <c r="BA63" s="128"/>
      <c r="BB63" s="128"/>
      <c r="BC63" s="128"/>
      <c r="BD63" s="128"/>
      <c r="BE63" s="128"/>
      <c r="BF63" s="128"/>
      <c r="BG63" s="128"/>
      <c r="BH63" s="128"/>
      <c r="BI63" s="128"/>
      <c r="BJ63" s="128"/>
      <c r="BK63" s="128"/>
      <c r="BL63" s="128"/>
      <c r="BM63" s="128"/>
      <c r="BN63" s="128"/>
      <c r="BO63" s="128"/>
      <c r="BP63" s="128"/>
      <c r="BQ63" s="128"/>
      <c r="BR63" s="128"/>
      <c r="BS63" s="128"/>
      <c r="BT63" s="128"/>
      <c r="BU63" s="128"/>
      <c r="BV63" s="128"/>
      <c r="BW63" s="128"/>
      <c r="BX63" s="128"/>
      <c r="BY63" s="128"/>
      <c r="BZ63" s="128"/>
      <c r="CA63" s="128"/>
      <c r="CB63" s="128"/>
      <c r="CC63" s="128"/>
      <c r="CD63" s="128"/>
      <c r="CE63" s="128"/>
      <c r="CF63" s="128"/>
      <c r="CG63" s="128"/>
      <c r="CH63" s="128"/>
      <c r="CI63" s="128"/>
      <c r="CJ63" s="133"/>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45973.690969791664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45973.690969791664</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45973.690969791664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45973.690969791664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45973.690969791664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45973.690969791664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45973.690969791664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45973.690969791664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45973.690969791664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45973.690969791664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45973.690969791664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45973.690969791664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45973.690969791664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45973.690969791664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45973.690969791664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45973.690969791664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45973.690969791664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45973.690969791664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45973.690969791664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45973.690969791664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45973.690969791664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45973.690969791664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45973.690969791664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45973.690969791664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45973.690969791664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45973.690969791664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45973.690969791664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45973.690969791664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45973.690969791664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45973.690969791664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45973.690969791664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45973.690969791664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45973.690969791664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45973.690969791664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45973.690969791664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45973.690969791664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45973.690969791664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45973.690969791664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45973.690969791664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45973.690969791664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45973.690969791664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45973.690969791664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45973.690969791664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45973.690969791664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45973.690969791664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45973.690969791664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45973.690969791664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45973.690969791664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45973.690969791664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45973.690969791664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45973.690969791664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45973.690969791664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45973.690969791664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45973.690969791664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45973.690969791664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45973.690969791664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45973.690969791664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45973.690969791664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45973.690969791664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45973.690969791664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45973.690969791664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45973.690969791664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45973.690969791664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45973.690969791664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45973.690969791664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45973.690969791664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45973.690969791664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45973.690969791664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45973.690969791664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45973.690969791664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45973.690969791664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45973.690969791664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45973.690969791664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45973.690969791664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45973.690969791664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45973.690969791664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45973.690969791664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45973.690969791664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45973.690969791664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45973.690969791664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45973.690969791664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45973.690969791664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45973.690969791664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45973.690969791664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45973.690969791664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45973.690969791664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45973.690969791664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45973.690969791664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45973.690969791664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45973.690969791664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45973.690969791664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45973.690969791664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45973.690969791664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45973.690969791664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45973.690969791664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45973.690969791664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45973.690969791664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45973.690969791664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45973.690969791664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45973.690969791664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45973.690969791664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45973.690969791664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45973.690969791664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45973.690969791664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45973.690969791664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45973.690969791664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45973.690969791664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45973.690969791664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45973.690969791664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45973.690969791664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45973.690969791664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45973.690969791664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45973.690969791664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45973.690969791664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45973.690969791664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45973.690969791664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45973.690969791664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45973.690969791664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45973.690969791664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45973.690969791664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45973.690969791664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45973.690969791664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45973.690969791664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45973.690969791664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45973.690969791664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45973.690969791664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45973.690969791664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45973.690969791664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45973.690969791664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45973.690969791664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45973.690969791664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45973.690969791664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45973.690969791664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45973.690969791664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45973.690969791664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45973.690969791664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45973.690969791664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45973.690969791664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45973.690969791664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45973.690969791664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45973.690969791664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45973.690969791664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45973.690969791664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45973.690969791664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45973.690969791664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45973.690969791664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45973.690969791664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45973.690969791664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45973.690969791664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45973.690969791664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45973.690969791664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45973.690969791664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45973.690969791664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45973.690969791664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45973.690969791664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45973.690969791664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45973.690969791664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45973.690969791664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45973.690969791664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45973.690969791664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45973.690969791664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45973.690969791664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45973.690969791664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45973.690969791664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45973.690969791664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45973.690969791664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45973.690969791664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45973.690969791664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45973.690969791664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45973.690969791664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45973.690969791664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45973.690969791664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45973.690969791664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45973.690969791664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45973.690969791664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45973.690969791664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45973.690969791664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45973.690969791664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45973.690969791664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45973.690969791664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45973.690969791664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45973.690969791664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45973.690969791664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45973.690969791664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45973.690969791664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45973.690969791664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45973.690969791664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45973.690969791664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45973.690969791664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45973.690969791664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45973.690969791664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45973.690969791664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45973.690969791664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45973.690969791664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45973.690969791664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45973.690969791664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45973.690969791664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45973.690969791664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45973.690969791664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45973.690969791664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45973.690969791664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45973.690969791664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45973.690969791664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45973.690969791664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45973.690969791664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45973.690969791664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45973.690969791664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45973.690969791664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45973.690969791664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45973.690969791664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45973.690969791664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45973.690969791664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45973.690969791664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45973.690969791664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45973.690969791664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45973.690969791664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45973.690969791664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45973.690969791664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45973.690969791664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45973.690969791664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45973.690969791664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45973.690969791664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45973.690969791664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45973.690969791664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45973.690969791664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45973.690969791664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45973.690969791664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45973.690969791664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45973.690969791664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45973.690969791664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45973.690969791664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45973.690969791664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45973.690969791664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45973.690969791664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45973.690969791664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45973.690969791664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45973.690969791664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45973.690969791664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45973.690969791664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45973.690969791664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45973.690969791664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45973.690969791664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45973.690969791664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45973.690969791664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45973.690969791664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45973.690969791664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45973.690969791664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45973.690969791664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45973.690969791664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45973.690969791664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45973.690969791664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45973.690969791664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45973.690969791664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45973.690969791664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45973.690969791664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45973.690969791664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45973.690969791664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45973.690969791664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45973.690969791664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45973.690969791664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45973.690969791664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45973.690969791664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45973.690969791664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45973.690969791664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45973.690969791664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45973.690969791664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45973.690969791664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45973.690969791664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45973.690969791664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45973.690969791664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45973.690969791664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45973.690969791664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45973.690969791664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45973.690969791664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45973.690969791664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45973.690969791664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45973.690969791664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45973.690969791664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45973.690969791664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45973.690969791664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45973.690969791664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45973.690969791664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45973.690969791664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45973.690969791664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45973.690969791664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45973.690969791664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45973.690969791664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45973.690969791664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45973.690969791664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45973.690969791664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45973.690969791664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45973.690969791664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45973.690969791664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45973.690969791664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45973.690969791664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45973.690969791664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45973.690969791664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45973.690969791664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45973.690969791664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45973.690969791664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45973.690969791664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45973.690969791664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45973.690969791664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45973.690969791664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45973.690969791664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45973.690969791664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45973.690969791664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45973.690969791664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45973.690969791664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45973.690969791664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45973.690969791664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45973.690969791664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45973.690969791664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45973.690969791664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45973.690969791664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45973.690969791664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45973.690969791664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45973.690969791664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45973.690969791664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45973.690969791664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45973.690969791664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45973.690969791664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45973.690969791664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45973.690969791664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45973.690969791664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45973.690969791664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45973.690969791664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45973.690969791664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45973.690969791664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45973.690969791664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45973.690969791664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45973.690969791664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45973.690969791664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45973.690969791664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45973.690969791664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45973.690969791664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45973.690969791664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45973.690969791664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45973.690969791664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45973.690969791664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45973.690969791664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45973.690969791664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45973.690969791664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45973.690969791664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45973.690969791664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45973.690969791664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45973.690969791664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45973.690969791664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45973.690969791664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45973.690969791664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45973.690969791664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45973.690969791664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45973.690969791664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45973.690969791664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45973.690969791664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45973.690969791664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45973.690969791664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45973.690969791664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45973.690969791664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45973.690969791664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45973.690969791664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45973.690969791664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45973.690969791664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45973.690969791664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45973.690969791664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45973.690969791664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45973.690969791664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45973.690969791664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45973.690969791664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45973.690969791664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45973.690969791664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45973.690969791664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45973.690969791664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45973.690969791664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45973.690969791664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45973.690969791664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45973.690969791664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45973.690969791664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45973.690969791664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45973.690969791664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45973.690969791664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45973.690969791664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45973.690969791664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45973.690969791664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45973.690969791664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45973.690969791664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45973.690969791664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45973.690969791664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45973.690969791664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45973.690969791664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45973.690969791664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45973.690969791664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45973.690969791664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45973.690969791664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45973.690969791664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45973.690969791664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45973.690969791664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45973.690969791664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45973.690969791664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45973.690969791664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45973.690969791664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45973.690969791664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45973.690969791664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45973.690969791664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45973.690969791664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45973.690969791664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45973.690969791664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45973.690969791664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45973.690969791664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45973.690969791664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45973.690969791664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45973.690969791664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45973.690969791664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45973.690969791664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45973.690969791664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45973.690969791664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45973.690969791664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45973.690969791664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45973.690969791664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45973.690969791664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45973.690969791664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45973.690969791664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45973.690969791664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45973.690969791664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45973.690969791664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45973.690969791664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45973.690969791664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45973.690969791664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45973.690969791664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45973.690969791664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45973.690969791664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45973.690969791664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45973.690969791664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45973.690969791664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45973.690969791664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45973.690969791664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45973.690969791664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45973.690969791664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45973.690969791664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45973.690969791664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45973.690969791664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45973.690969791664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45973.690969791664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45973.690969791664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45973.690969791664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45973.690969791664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45973.690969791664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45973.690969791664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45973.690969791664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45973.690969791664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45973.690969791664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45973.690969791664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45973.690969791664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45973.690969791664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45973.690969791664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45973.690969791664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45973.690969791664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45973.690969791664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45973.690969791664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45973.690969791664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45973.690969791664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45973.690969791664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45973.690969791664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45973.690969791664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45973.690969791664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45973.690969791664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45973.690969791664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45973.690969791664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45973.690969791664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45973.690969791664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45973.690969791664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45973.690969791664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45973.690969791664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45973.690969791664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45973.690969791664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45973.690969791664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45973.690969791664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45973.690969791664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45973.690969791664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45973.690969791664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45973.690969791664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45973.690969791664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45973.690969791664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45973.690969791664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45973.690969791664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45973.690969791664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45973.690969791664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45973.690969791664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45973.690969791664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45973.690969791664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45973.690969791664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45973.690969791664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45973.690969791664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45973.690969791664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45973.690969791664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45973.690969791664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45973.690969791664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45973.690969791664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45973.690969791664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45973.690969791664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45973.690969791664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45973.690969791664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45973.690969791664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45973.690969791664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45973.690969791664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45973.690969791664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45973.690969791664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45973.690969791664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45973.690969791664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45973.690969791664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45973.690969791664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45973.690969791664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45973.690969791664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45973.690969791664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45973.690969791664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45973.690969791664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45973.690969791664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45973.690969791664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45973.690969791664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45973.690969791664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45973.690969791664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45973.690969791664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45973.690969791664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45973.690969791664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45973.690969791664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45973.690969791664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45973.690969791664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45973.690969791664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45973.690969791664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45973.690969791664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45973.690969791664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45973.690969791664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45973.690969791664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45973.690969791664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45973.690969791664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45973.690969791664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45973.690969791664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45973.690969791664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45973.690969791664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45973.690969791664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45973.690969791664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45973.690969791664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45973.690969791664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45973.690969791664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45973.690969791664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45973.690969791664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45973.690969791664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45973.690969791664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45973.690969791664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45973.690969791664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45973.690969791664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45973.690969791664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45973.690969791664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45973.690969791664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45973.690969791664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45973.690969791664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45973.690969791664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45973.690969791664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45973.690969791664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45973.690969791664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45973.690969791664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45973.690969791664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45973.690969791664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45973.690969791664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45973.690969791664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45973.690969791664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45973.690969791664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45973.690969791664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45973.690969791664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45973.690969791664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45973.690969791664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45973.690969791664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45973.690969791664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45973.690969791664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45973.690969791664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45973.690969791664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45973.690969791664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45973.690969791664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45973.690969791664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45973.690969791664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45973.690969791664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45973.690969791664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45973.690969791664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45973.690969791664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45973.690969791664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45973.690969791664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45973.690969791664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45973.690969791664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45973.690969791664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45973.690969791664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45973.690969791664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45973.690969791664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45973.690969791664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45973.690969791664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45973.690969791664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45973.690969791664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45973.690969791664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45973.690969791664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45973.690969791664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45973.690969791664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45973.690969791664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45973.690969791664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45973.690969791664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45973.690969791664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45973.690969791664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45973.690969791664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45973.690969791664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45973.690969791664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45973.690969791664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45973.690969791664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45973.690969791664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45973.690969791664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45973.690969791664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45973.690969791664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45973.690969791664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45973.690969791664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45973.690969791664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45973.690969791664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45973.690969791664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45973.690969791664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45973.690969791664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45973.690969791664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45973.690969791664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45973.690969791664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45973.690969791664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45973.690969791664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45973.690969791664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45973.690969791664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45973.690969791664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45973.690969791664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45973.690969791664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45973.690969791664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45973.690969791664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45973.690969791664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45973.690969791664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45973.690969791664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45973.690969791664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45973.690969791664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45973.690969791664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45973.690969791664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45973.690969791664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45973.690969791664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45973.690969791664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45973.690969791664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45973.690969791664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45973.690969791664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45973.690969791664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45973.690969791664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45973.690969791664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45973.690969791664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45973.690969791664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45973.690969791664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45973.690969791664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45973.690969791664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45973.690969791664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45973.690969791664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45973.690969791664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45973.690969791664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45973.690969791664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45973.690969791664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45973.690969791664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45973.690969791664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45973.690969791664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45973.690969791664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45973.690969791664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45973.690969791664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45973.690969791664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45973.690969791664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45973.690969791664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45973.690969791664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45973.690969791664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45973.690969791664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45973.690969791664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45973.690969791664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45973.690969791664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45973.690969791664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45973.690969791664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45973.690969791664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45973.690969791664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45973.690969791664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45973.690969791664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45973.690969791664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45973.690969791664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45973.690969791664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45973.690969791664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45973.690969791664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45973.690969791664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45973.690969791664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45973.690969791664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45973.690969791664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45973.690969791664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45973.690969791664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45973.690969791664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45973.690969791664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45973.690969791664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45973.690969791664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45973.690969791664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45973.690969791664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45973.690969791664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45973.690969791664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45973.690969791664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45973.690969791664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45973.690969791664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45973.690969791664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45973.690969791664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45973.690969791664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45973.690969791664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45973.690969791664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45973.690969791664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45973.690969791664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45973.690969791664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45973.690969791664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45973.690969791664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45973.690969791664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45973.690969791664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45973.690969791664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45973.690969791664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45973.690969791664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45973.690969791664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45973.690969791664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45973.690969791664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45973.690969791664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45973.690969791664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45973.690969791664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45973.690969791664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45973.690969791664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45973.690969791664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45973.690969791664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45973.690969791664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45973.690969791664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45973.690969791664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45973.690969791664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45973.690969791664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45973.690969791664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45973.690969791664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45973.690969791664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45973.690969791664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45973.690969791664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45973.690969791664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45973.690969791664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45973.690969791664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45973.690969791664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45973.690969791664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45973.690969791664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45973.690969791664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45973.690969791664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45973.690969791664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45973.690969791664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45973.690969791664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45973.690969791664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45973.690969791664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45973.690969791664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45973.690969791664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45973.690969791664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45973.690969791664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45973.690969791664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45973.690969791664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45973.690969791664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45973.690969791664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45973.690969791664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45973.690969791664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45973.690969791664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45973.690969791664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45973.690969791664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45973.690969791664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45973.690969791664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45973.690969791664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45973.690969791664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45973.690969791664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45973.690969791664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45973.690969791664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45973.690969791664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45973.690969791664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45973.690969791664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45973.690969791664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45973.690969791664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45973.690969791664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45973.690969791664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45973.690969791664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45973.690969791664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45973.690969791664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45973.690969791664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45973.690969791664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45973.690969791664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45973.690969791664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45973.690969791664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45973.690969791664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45973.690969791664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45973.690969791664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45973.690969791664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45973.690969791664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45973.690969791664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45973.690969791664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45973.690969791664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45973.690969791664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45973.690969791664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45973.690969791664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45973.690969791664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45973.690969791664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45973.690969791664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45973.690969791664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45973.690969791664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45973.690969791664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45973.690969791664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45973.690969791664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45973.690969791664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45973.690969791664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45973.690969791664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45973.690969791664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45973.690969791664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45973.690969791664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45973.690969791664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45973.690969791664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45973.690969791664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45973.690969791664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45973.690969791664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45973.690969791664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45973.690969791664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45973.690969791664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45973.690969791664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45973.690969791664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45973.690969791664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45973.690969791664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45973.690969791664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45973.690969791664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45973.690969791664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45973.690969791664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45973.690969791664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45973.690969791664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45973.690969791664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45973.690969791664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45973.690969791664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45973.690969791664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45973.690969791664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45973.690969791664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45973.690969791664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45973.690969791664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45973.690969791664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45973.690969791664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45973.690969791664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45973.690969791664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45973.690969791664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45973.690969791664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45973.690969791664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45973.690969791664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45973.690969791664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45973.690969791664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45973.690969791664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45973.690969791664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45973.690969791664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45973.690969791664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45973.690969791664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45973.690969791664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45973.690969791664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45973.690969791664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45973.690969791664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45973.690969791664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45973.690969791664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45973.690969791664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45973.690969791664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45973.690969791664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45973.690969791664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45973.690969791664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45973.690969791664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45973.690969791664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45973.690969791664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45973.690969791664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45973.690969791664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45973.690969791664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45973.690969791664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45973.690969791664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45973.690969791664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45973.690969791664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45973.690969791664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45973.690969791664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45973.690969791664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45973.690969791664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45973.690969791664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45973.690969791664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45973.690969791664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45973.690969791664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45973.690969791664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45973.690969791664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45973.690969791664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45973.690969791664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45973.690969791664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45973.690969791664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45973.690969791664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45973.690969791664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45973.690969791664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45973.690969791664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45973.690969791664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45973.690969791664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45973.690969791664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45973.690969791664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45973.690969791664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45973.690969791664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45973.690969791664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45973.690969791664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45973.690969791664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45973.690969791664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45973.690969791664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45973.690969791664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45973.690969791664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45973.690969791664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45973.690969791664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45973.690969791664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45973.690969791664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45973.690969791664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45973.690969791664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45973.690969791664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45973.690969791664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45973.690969791664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45973.690969791664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45973.690969791664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45973.690969791664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45973.690969791664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45973.690969791664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45973.690969791664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45973.690969791664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45973.690969791664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45973.690969791664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45973.690969791664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45973.690969791664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45973.690969791664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45973.690969791664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45973.690969791664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45973.690969791664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45973.690969791664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45973.690969791664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45973.690969791664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45973.690969791664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45973.690969791664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45973.690969791664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45973.690969791664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45973.690969791664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45973.690969791664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45973.690969791664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45973.690969791664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45973.690969791664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45973.690969791664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45973.690969791664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45973.690969791664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45973.690969791664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45973.690969791664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45973.690969791664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45973.690969791664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45973.690969791664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45973.690969791664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45973.690969791664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45973.690969791664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45973.690969791664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45973.690969791664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45973.690969791664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45973.690969791664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45973.690969791664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45973.690969791664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45973.690969791664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45973.690969791664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45973.690969791664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45973.690969791664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45973.690969791664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45973.690969791664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45973.690969791664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45973.690969791664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45973.690969791664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45973.690969791664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45973.690969791664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45973.690969791664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45973.690969791664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45973.690969791664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45973.690969791664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45973.690969791664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45973.690969791664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45973.690969791664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45973.690969791664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45973.690969791664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45973.690969791664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45973.690969791664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45973.690969791664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45973.690969791664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45973.690969791664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45973.690969791664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45973.690969791664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45973.690969791664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45973.690969791664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45973.690969791664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45973.690969791664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45973.690969791664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45973.690969791664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45973.690969791664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45973.690969791664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45973.690969791664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45973.690969791664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45973.690969791664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45973.690969791664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45973.690969791664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45973.690969791664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45973.690969791664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45973.690969791664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45973.690969791664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45973.690969791664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45973.690969791664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45973.690969791664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45973.690969791664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45973.690969791664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45973.690969791664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45973.690969791664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45973.690969791664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45973.690969791664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45973.690969791664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45973.690969791664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45973.690969791664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45973.690969791664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45973.690969791664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45973.690969791664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45973.690969791664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45973.690969791664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45973.690969791664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45973.690969791664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45973.690969791664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45973.690969791664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45973.690969791664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45973.690969791664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45973.690969791664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45973.690969791664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45973.690969791664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45973.690969791664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45973.690969791664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45973.690969791664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45973.690969791664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45973.690969791664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45973.690969791664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45973.690969791664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45973.690969791664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45973.690969791664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45973.690969791664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45973.690969791664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45973.690969791664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45973.690969791664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45973.690969791664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45973.690969791664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45973.690969791664</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270.21025219906733</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36120</v>
      </c>
      <c r="E3" s="95" t="s">
        <v>39021</v>
      </c>
      <c r="F3" s="96">
        <v>45973.465671296297</v>
      </c>
      <c r="G3" s="97">
        <f ca="1">IFERROR(NOW()-F3,"")</f>
        <v>0.2252984953665873</v>
      </c>
      <c r="H3" s="96">
        <v>45973.458773148152</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3</v>
      </c>
      <c r="D4" s="92" t="s">
        <v>35056</v>
      </c>
      <c r="E4" s="95" t="s">
        <v>39021</v>
      </c>
      <c r="F4" s="96">
        <v>45973.630891203706</v>
      </c>
      <c r="G4" s="97">
        <f ca="1">IFERROR(NOW()-F4,"")</f>
        <v>6.0078587957832497E-2</v>
      </c>
      <c r="H4" s="96">
        <v>45973.614432870374</v>
      </c>
      <c r="I4" s="135" t="str">
        <f>IFERROR(VLOOKUP(D4,DB!A:F,6,0),"")</f>
        <v>SCECO</v>
      </c>
      <c r="J4" s="135" t="str">
        <f>IFERROR(VLOOKUP(D4,DB!A:G,7,0),"")</f>
        <v>Good</v>
      </c>
      <c r="K4" s="98" t="s">
        <v>39114</v>
      </c>
      <c r="L4" s="92" t="str">
        <f>IFERROR(VLOOKUP(D4,DB!A:I,9,0),"")</f>
        <v>Latis</v>
      </c>
    </row>
    <row r="5" spans="1:16" ht="15" customHeight="1">
      <c r="A5" s="135"/>
      <c r="B5" s="135" t="str">
        <f>IFERROR(VLOOKUP(D5,DB!A:K,11,0),"")</f>
        <v/>
      </c>
      <c r="C5" s="94"/>
      <c r="D5" s="92"/>
      <c r="E5" s="95"/>
      <c r="F5" s="96"/>
      <c r="G5" s="97">
        <f ca="1">IFERROR(NOW()-F5,"")</f>
        <v>45973.690969791664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45973.690969791664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45973.690969791664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45973.690969791664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45973.690969791664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45973.690969791664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45973.690969791664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45973.690969791664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45973.690969791664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45973.690969791664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45973.690969791664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45973.690969791664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45973.690969791664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45973.690969791664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45973.690969791664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45973.690969791664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45973.690969791664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45973.690969791664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45973.690969791664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45973.690969791664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45973.690969791664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45973.690969791664</v>
      </c>
      <c r="H26" s="96"/>
      <c r="I26" s="135" t="str">
        <f>IFERROR(VLOOKUP(D26,DB!A:F,6,0),"")</f>
        <v/>
      </c>
      <c r="J26" s="135" t="str">
        <f>IFERROR(VLOOKUP(D26,DB!A:G,7,0),"")</f>
        <v/>
      </c>
      <c r="K26" s="98"/>
      <c r="L26" s="92" t="str">
        <f>IFERROR(VLOOKUP(D26,DB!A:I,9,0),"")</f>
        <v/>
      </c>
    </row>
    <row r="27" spans="1:12" ht="15" customHeight="1">
      <c r="A27" s="149"/>
      <c r="B27" s="149" t="str">
        <f>IFERROR(VLOOKUP(D27,DB!A:K,11,0),"")</f>
        <v/>
      </c>
      <c r="C27" s="150"/>
      <c r="D27" s="151"/>
      <c r="E27" s="95"/>
      <c r="F27" s="152"/>
      <c r="G27" s="97">
        <f ca="1">IFERROR(NOW()-F27,"")</f>
        <v>45973.690969791664</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45973.690969791664</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45973.690969791664</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45973.690969791664</v>
      </c>
      <c r="H30" s="152"/>
      <c r="I30" s="149" t="str">
        <f>IFERROR(VLOOKUP(D30,DB!A:F,6,0),"")</f>
        <v/>
      </c>
      <c r="J30" s="149" t="str">
        <f>IFERROR(VLOOKUP(D30,DB!A:G,7,0),"")</f>
        <v/>
      </c>
      <c r="K30" s="153"/>
      <c r="L30" s="151" t="str">
        <f>IFERROR(VLOOKUP(D30,DB!A:I,9,0),"")</f>
        <v/>
      </c>
    </row>
    <row r="31" spans="1:12" ht="15" customHeight="1">
      <c r="A31" s="149"/>
      <c r="B31" s="149" t="str">
        <f>IFERROR(VLOOKUP(D31,DB!A:K,11,0),"")</f>
        <v/>
      </c>
      <c r="C31" s="150"/>
      <c r="D31" s="151"/>
      <c r="E31" s="95"/>
      <c r="F31" s="152"/>
      <c r="G31" s="97">
        <f ca="1">IFERROR(NOW()-F31,"")</f>
        <v>45973.690969791664</v>
      </c>
      <c r="H31" s="152"/>
      <c r="I31" s="149" t="str">
        <f>IFERROR(VLOOKUP(D31,DB!A:F,6,0),"")</f>
        <v/>
      </c>
      <c r="J31" s="149" t="str">
        <f>IFERROR(VLOOKUP(D31,DB!A:G,7,0),"")</f>
        <v/>
      </c>
      <c r="K31" s="153"/>
      <c r="L31" s="151" t="str">
        <f>IFERROR(VLOOKUP(D31,DB!A:I,9,0),"")</f>
        <v/>
      </c>
    </row>
    <row r="32" spans="1:12" ht="15" customHeight="1">
      <c r="A32" s="149"/>
      <c r="B32" s="149" t="str">
        <f>IFERROR(VLOOKUP(D32,DB!A:K,11,0),"")</f>
        <v/>
      </c>
      <c r="C32" s="150"/>
      <c r="D32" s="151"/>
      <c r="E32" s="95"/>
      <c r="F32" s="152"/>
      <c r="G32" s="97">
        <f ca="1">IFERROR(NOW()-F32,"")</f>
        <v>45973.690969791664</v>
      </c>
      <c r="H32" s="152"/>
      <c r="I32" s="149" t="str">
        <f>IFERROR(VLOOKUP(D32,DB!A:F,6,0),"")</f>
        <v/>
      </c>
      <c r="J32" s="149" t="str">
        <f>IFERROR(VLOOKUP(D32,DB!A:G,7,0),"")</f>
        <v/>
      </c>
      <c r="K32" s="153"/>
      <c r="L32" s="151" t="str">
        <f>IFERROR(VLOOKUP(D32,DB!A:I,9,0),"")</f>
        <v/>
      </c>
    </row>
    <row r="33" spans="1:12" ht="15" customHeight="1">
      <c r="A33" s="149"/>
      <c r="B33" s="149" t="str">
        <f>IFERROR(VLOOKUP(D33,DB!A:K,11,0),"")</f>
        <v/>
      </c>
      <c r="C33" s="150"/>
      <c r="D33" s="151"/>
      <c r="E33" s="95"/>
      <c r="F33" s="152"/>
      <c r="G33" s="97">
        <f ca="1">IFERROR(NOW()-F33,"")</f>
        <v>45973.690969791664</v>
      </c>
      <c r="H33" s="152"/>
      <c r="I33" s="149" t="str">
        <f>IFERROR(VLOOKUP(D33,DB!A:F,6,0),"")</f>
        <v/>
      </c>
      <c r="J33" s="149" t="str">
        <f>IFERROR(VLOOKUP(D33,DB!A:G,7,0),"")</f>
        <v/>
      </c>
      <c r="K33" s="153"/>
      <c r="L33" s="151" t="str">
        <f>IFERROR(VLOOKUP(D33,DB!A:I,9,0),"")</f>
        <v/>
      </c>
    </row>
    <row r="34" spans="1:12" ht="15" customHeight="1">
      <c r="A34" s="149"/>
      <c r="B34" s="167" t="str">
        <f>IFERROR(VLOOKUP(D34,DB!A:K,11,0),"")</f>
        <v/>
      </c>
      <c r="C34" s="150"/>
      <c r="D34" s="151"/>
      <c r="E34" s="95"/>
      <c r="F34" s="152"/>
      <c r="G34" s="168">
        <f ca="1">IFERROR(NOW()-F34,"")</f>
        <v>45973.690969791664</v>
      </c>
      <c r="H34" s="152"/>
      <c r="I34" s="167" t="str">
        <f>IFERROR(VLOOKUP(D34,DB!A:F,6,0),"")</f>
        <v/>
      </c>
      <c r="J34" s="167" t="str">
        <f>IFERROR(VLOOKUP(D34,DB!A:G,7,0),"")</f>
        <v/>
      </c>
      <c r="K34" s="153"/>
      <c r="L34" s="169" t="str">
        <f>IFERROR(VLOOKUP(D34,DB!A:I,9,0),"")</f>
        <v/>
      </c>
    </row>
    <row r="35" spans="1:12" ht="15" customHeight="1">
      <c r="A35" s="149"/>
      <c r="B35" s="167" t="str">
        <f>IFERROR(VLOOKUP(D35,DB!A:K,11,0),"")</f>
        <v/>
      </c>
      <c r="C35" s="150"/>
      <c r="D35" s="151"/>
      <c r="E35" s="95"/>
      <c r="F35" s="152"/>
      <c r="G35" s="168">
        <f ca="1">IFERROR(NOW()-F35,"")</f>
        <v>45973.690969791664</v>
      </c>
      <c r="H35" s="152"/>
      <c r="I35" s="167" t="str">
        <f>IFERROR(VLOOKUP(D35,DB!A:F,6,0),"")</f>
        <v/>
      </c>
      <c r="J35" s="167" t="str">
        <f>IFERROR(VLOOKUP(D35,DB!A:G,7,0),"")</f>
        <v/>
      </c>
      <c r="K35" s="153"/>
      <c r="L35" s="169" t="str">
        <f>IFERROR(VLOOKUP(D35,DB!A:I,9,0),"")</f>
        <v/>
      </c>
    </row>
    <row r="36" spans="1:12" ht="15" customHeight="1">
      <c r="A36" s="149"/>
      <c r="B36" s="167" t="str">
        <f>IFERROR(VLOOKUP(D36,DB!A:K,11,0),"")</f>
        <v/>
      </c>
      <c r="C36" s="150"/>
      <c r="D36" s="151"/>
      <c r="E36" s="95"/>
      <c r="F36" s="152"/>
      <c r="G36" s="168">
        <f ca="1">IFERROR(NOW()-F36,"")</f>
        <v>45973.690969791664</v>
      </c>
      <c r="H36" s="152"/>
      <c r="I36" s="167" t="str">
        <f>IFERROR(VLOOKUP(D36,DB!A:F,6,0),"")</f>
        <v/>
      </c>
      <c r="J36" s="167" t="str">
        <f>IFERROR(VLOOKUP(D36,DB!A:G,7,0),"")</f>
        <v/>
      </c>
      <c r="K36" s="153"/>
      <c r="L36" s="169" t="str">
        <f>IFERROR(VLOOKUP(D36,DB!A:I,9,0),"")</f>
        <v/>
      </c>
    </row>
    <row r="37" spans="1:12" ht="15" customHeight="1">
      <c r="A37" s="149"/>
      <c r="B37" s="167" t="str">
        <f>IFERROR(VLOOKUP(D37,DB!A:K,11,0),"")</f>
        <v/>
      </c>
      <c r="C37" s="150"/>
      <c r="D37" s="151"/>
      <c r="E37" s="95"/>
      <c r="F37" s="152"/>
      <c r="G37" s="168">
        <f ca="1">IFERROR(NOW()-F37,"")</f>
        <v>45973.690969791664</v>
      </c>
      <c r="H37" s="152"/>
      <c r="I37" s="167" t="str">
        <f>IFERROR(VLOOKUP(D37,DB!A:F,6,0),"")</f>
        <v/>
      </c>
      <c r="J37" s="167" t="str">
        <f>IFERROR(VLOOKUP(D37,DB!A:G,7,0),"")</f>
        <v/>
      </c>
      <c r="K37" s="153"/>
      <c r="L37" s="169"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3"/>
  <sheetViews>
    <sheetView tabSelected="1" workbookViewId="0">
      <selection activeCell="D11" sqref="D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81.858909606475208</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47.502092476846883</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G22" ca="1" si="1">IFERROR(NOW()-F4,"")</f>
        <v>25.029858680551115</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1</v>
      </c>
      <c r="D6" s="124" t="s">
        <v>38495</v>
      </c>
      <c r="E6" s="124" t="s">
        <v>39021</v>
      </c>
      <c r="F6" s="173">
        <v>45973.651724537034</v>
      </c>
      <c r="G6" s="126">
        <f t="shared" ca="1" si="1"/>
        <v>3.9245254629349802E-2</v>
      </c>
      <c r="H6" s="125">
        <v>45973.636446759258</v>
      </c>
      <c r="I6" s="124" t="str">
        <f>IFERROR(VLOOKUP(D6,DB!A:F,6,0),"")</f>
        <v>SCECO</v>
      </c>
      <c r="J6" s="124" t="str">
        <f>IFERROR(VLOOKUP(D6,DB!A:G,7,0),"")</f>
        <v>Haj Removal</v>
      </c>
      <c r="K6" s="124" t="s">
        <v>39124</v>
      </c>
      <c r="L6" s="124" t="str">
        <f>IFERROR(VLOOKUP(D6,DB!A:I,9,0),"")</f>
        <v>Latis</v>
      </c>
    </row>
    <row r="7" spans="1:13">
      <c r="A7" s="124"/>
      <c r="B7" s="124" t="str">
        <f>IFERROR(VLOOKUP(D7,DB!A:K,11,0),"")</f>
        <v/>
      </c>
      <c r="C7" s="124"/>
      <c r="D7" s="124"/>
      <c r="E7" s="124"/>
      <c r="F7" s="124"/>
      <c r="G7" s="126">
        <f t="shared" ca="1" si="1"/>
        <v>45973.690969791664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45973.690969791664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45973.690969791664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45973.690969791664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45973.690969791664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45973.690969791664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45973.690969791664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45973.690969791664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45973.690969791664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45973.690969791664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45973.690969791664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45973.690969791664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45973.690969791664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45973.690969791664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45973.690969791664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45973.690969791664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ref="G23:G86" ca="1" si="2">IFERROR(NOW()-F23,"")</f>
        <v>45973.690969791664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45973.690969791664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45973.690969791664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45973.690969791664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45973.690969791664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45973.690969791664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45973.690969791664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45973.690969791664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45973.690969791664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45973.690969791664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45973.690969791664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45973.690969791664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45973.690969791664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45973.690969791664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45973.690969791664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45973.690969791664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45973.690969791664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45973.690969791664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45973.690969791664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45973.690969791664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45973.690969791664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45973.690969791664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45973.690969791664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45973.690969791664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45973.690969791664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45973.690969791664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45973.690969791664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45973.690969791664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45973.690969791664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45973.690969791664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45973.690969791664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45973.690969791664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45973.690969791664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45973.690969791664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45973.690969791664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45973.690969791664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45973.690969791664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45973.690969791664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45973.690969791664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45973.690969791664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45973.690969791664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45973.690969791664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45973.690969791664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45973.690969791664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45973.690969791664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45973.690969791664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45973.690969791664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45973.690969791664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45973.690969791664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45973.690969791664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45973.690969791664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45973.690969791664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45973.690969791664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45973.690969791664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45973.690969791664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45973.690969791664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45973.690969791664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45973.690969791664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45973.690969791664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45973.690969791664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45973.690969791664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45973.690969791664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45973.690969791664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45973.690969791664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ref="G87:G150" ca="1" si="3">IFERROR(NOW()-F87,"")</f>
        <v>45973.690969791664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45973.690969791664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45973.690969791664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45973.690969791664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45973.690969791664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45973.690969791664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45973.690969791664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45973.690969791664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45973.690969791664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45973.690969791664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45973.690969791664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45973.690969791664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45973.690969791664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45973.690969791664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45973.690969791664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45973.690969791664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45973.690969791664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45973.690969791664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45973.690969791664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45973.690969791664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45973.690969791664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45973.690969791664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45973.690969791664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45973.690969791664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45973.690969791664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45973.690969791664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45973.690969791664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45973.690969791664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45973.690969791664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45973.690969791664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45973.690969791664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45973.690969791664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45973.690969791664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45973.690969791664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45973.690969791664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45973.690969791664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45973.690969791664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45973.690969791664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45973.690969791664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45973.690969791664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45973.690969791664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45973.690969791664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45973.690969791664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45973.690969791664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45973.690969791664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45973.690969791664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45973.690969791664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45973.690969791664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45973.690969791664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45973.690969791664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45973.690969791664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45973.690969791664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45973.690969791664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45973.690969791664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45973.690969791664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45973.690969791664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45973.690969791664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45973.690969791664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45973.690969791664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45973.690969791664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45973.690969791664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45973.690969791664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45973.690969791664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45973.690969791664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ref="G151:G214" ca="1" si="4">IFERROR(NOW()-F151,"")</f>
        <v>45973.690969791664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45973.690969791664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45973.690969791664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45973.690969791664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45973.690969791664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45973.690969791664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45973.690969791664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45973.690969791664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45973.690969791664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45973.690969791664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45973.690969791664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45973.690969791664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45973.690969791664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45973.690969791664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45973.690969791664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45973.690969791664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45973.690969791664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45973.690969791664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45973.690969791664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45973.690969791664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45973.690969791664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45973.690969791664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45973.690969791664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45973.690969791664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45973.690969791664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45973.690969791664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45973.690969791664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45973.690969791664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45973.690969791664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45973.690969791664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45973.690969791664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45973.690969791664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45973.690969791664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45973.690969791664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45973.690969791664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45973.690969791664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45973.690969791664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45973.690969791664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45973.690969791664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45973.690969791664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45973.690969791664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45973.690969791664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45973.690969791664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45973.690969791664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45973.690969791664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45973.690969791664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45973.690969791664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45973.690969791664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45973.690969791664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45973.690969791664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45973.690969791664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45973.690969791664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45973.690969791664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45973.690969791664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45973.690969791664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45973.690969791664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45973.690969791664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45973.690969791664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45973.690969791664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45973.690969791664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45973.690969791664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45973.690969791664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45973.690969791664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45973.690969791664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ref="G215:G278" ca="1" si="5">IFERROR(NOW()-F215,"")</f>
        <v>45973.690969791664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45973.690969791664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45973.690969791664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45973.690969791664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45973.690969791664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45973.690969791664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45973.690969791664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45973.690969791664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45973.690969791664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45973.690969791664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45973.690969791664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45973.690969791664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45973.690969791664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45973.690969791664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45973.690969791664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45973.690969791664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45973.690969791664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45973.690969791664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45973.690969791664</v>
      </c>
      <c r="H233" s="124"/>
      <c r="I233" s="124" t="str">
        <f>IFERROR(VLOOKUP(D233,DB!A:F,6,0),"")</f>
        <v/>
      </c>
      <c r="J233" s="124" t="str">
        <f>IFERROR(VLOOKUP(D233,DB!A:G,7,0),"")</f>
        <v/>
      </c>
      <c r="K233" s="124"/>
      <c r="L233" s="124" t="str">
        <f>IFERROR(VLOOKUP(D233,DB!A:I,9,0),"")</f>
        <v/>
      </c>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sheetData>
  <dataValidations count="2">
    <dataValidation allowBlank="1" showInputMessage="1" showErrorMessage="1" sqref="E1" xr:uid="{920C6338-E771-4DAE-8C89-92A9093EA4DE}"/>
    <dataValidation type="list" allowBlank="1" showInputMessage="1" showErrorMessage="1" sqref="E2:E2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1"/>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2" t="s">
        <v>39125</v>
      </c>
      <c r="B2" s="141" t="str">
        <f>IFERROR(VLOOKUP(D2,DB!A:K,11,0),"")</f>
        <v>R6</v>
      </c>
      <c r="C2" s="142">
        <v>1</v>
      </c>
      <c r="D2" s="141" t="s">
        <v>30913</v>
      </c>
      <c r="E2" s="124" t="s">
        <v>39021</v>
      </c>
      <c r="F2" s="161">
        <v>45973.331250000003</v>
      </c>
      <c r="G2" s="105">
        <f t="shared" ref="G2:G53" ca="1" si="0">IFERROR(NOW()-F2,"-")</f>
        <v>0.35971979166060919</v>
      </c>
      <c r="H2" s="143">
        <v>45973.190428240741</v>
      </c>
      <c r="I2" s="141" t="str">
        <f>IFERROR(VLOOKUP(D2,DB!A:F,6,0),"")</f>
        <v>SCECO</v>
      </c>
      <c r="J2" s="141" t="str">
        <f>IFERROR(VLOOKUP(D2,DB!A:G,7,0),"")</f>
        <v>Good</v>
      </c>
      <c r="K2" s="144" t="s">
        <v>39126</v>
      </c>
      <c r="L2" s="145" t="str">
        <f>IFERROR(VLOOKUP(D2,DB!A:I,9,0),"")</f>
        <v>Latis</v>
      </c>
    </row>
    <row r="3" spans="1:16382" ht="31.5" customHeight="1">
      <c r="A3" s="140"/>
      <c r="B3" s="141" t="str">
        <f>IFERROR(VLOOKUP(D3,DB!A:K,11,0),"")</f>
        <v/>
      </c>
      <c r="C3" s="142"/>
      <c r="D3" s="141"/>
      <c r="E3" s="124"/>
      <c r="F3" s="143"/>
      <c r="G3" s="105">
        <f t="shared" ca="1" si="0"/>
        <v>45973.690969791664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45973.690969791664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45973.690969791664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45973.690969791664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45973.690969791664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45973.690969791664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45973.690969791664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45973.690969791664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45973.690969791664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45973.690969791664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45973.690969791664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45973.690969791664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45973.690969791664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45973.690969791664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45973.690969791664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45973.690969791664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45973.690969791664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45973.690969791664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45973.690969791664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45973.690969791664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45973.690969791664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45973.690969791664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45973.690969791664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45973.690969791664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45973.690969791664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45973.690969791664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45973.690969791664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45973.690969791664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45973.690969791664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45973.690969791664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45973.690969791664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45973.690969791664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45973.690969791664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45973.690969791664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45973.690969791664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45973.690969791664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45973.690969791664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45973.690969791664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45973.690969791664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45973.690969791664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45973.690969791664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45973.690969791664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45973.690969791664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45973.690969791664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45973.690969791664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45973.690969791664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45973.690969791664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45973.690969791664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45973.690969791664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45973.690969791664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45973.690969791664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ref="G54:G117" ca="1" si="1">IFERROR(NOW()-F54,"-")</f>
        <v>45973.690969791664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45973.690969791664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45973.690969791664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45973.690969791664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45973.690969791664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45973.690969791664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45973.690969791664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45973.690969791664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45973.690969791664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45973.690969791664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45973.690969791664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45973.690969791664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45973.690969791664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45973.690969791664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45973.690969791664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45973.690969791664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45973.690969791664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45973.690969791664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45973.690969791664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45973.690969791664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45973.690969791664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45973.690969791664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45973.690969791664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45973.690969791664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45973.690969791664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45973.690969791664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45973.690969791664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45973.690969791664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45973.690969791664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45973.690969791664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45973.690969791664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45973.690969791664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45973.690969791664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45973.690969791664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45973.690969791664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45973.690969791664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45973.690969791664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45973.690969791664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45973.690969791664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45973.690969791664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45973.690969791664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45973.690969791664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45973.690969791664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45973.690969791664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45973.690969791664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45973.690969791664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45973.690969791664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45973.690969791664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45973.690969791664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45973.690969791664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45973.690969791664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45973.690969791664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45973.690969791664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45973.690969791664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45973.690969791664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45973.690969791664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45973.690969791664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45973.690969791664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45973.690969791664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45973.690969791664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45973.690969791664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45973.690969791664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45973.690969791664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45973.690969791664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ref="G118:G151" ca="1" si="2">IFERROR(NOW()-F118,"-")</f>
        <v>45973.690969791664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45973.690969791664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45973.690969791664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45973.690969791664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45973.690969791664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45973.690969791664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45973.690969791664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45973.690969791664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45973.690969791664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45973.690969791664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45973.690969791664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45973.690969791664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45973.690969791664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45973.690969791664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45973.690969791664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45973.690969791664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45973.690969791664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45973.690969791664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45973.690969791664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45973.690969791664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45973.690969791664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45973.690969791664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45973.690969791664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45973.690969791664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45973.690969791664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45973.690969791664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45973.690969791664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45973.690969791664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45973.690969791664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45973.690969791664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45973.690969791664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45973.690969791664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45973.690969791664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45973.690969791664</v>
      </c>
      <c r="H151" s="143"/>
      <c r="I151" s="141" t="str">
        <f>IFERROR(VLOOKUP(D151,DB!A:F,6,0),"")</f>
        <v/>
      </c>
      <c r="J151" s="141" t="str">
        <f>IFERROR(VLOOKUP(D151,DB!A:G,7,0),"")</f>
        <v/>
      </c>
      <c r="K151" s="144"/>
      <c r="L151" s="145" t="str">
        <f>IFERROR(VLOOKUP(D151,DB!A:I,9,0),"")</f>
        <v/>
      </c>
    </row>
  </sheetData>
  <dataValidations count="2">
    <dataValidation allowBlank="1" showInputMessage="1" showErrorMessage="1" sqref="E1" xr:uid="{9E1BC488-8814-4F8A-8DBE-742B3278AB71}"/>
    <dataValidation type="list" allowBlank="1" showInputMessage="1" showErrorMessage="1" sqref="E2:E1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2025-11-12T13:37:01Z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