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44" documentId="13_ncr:1_{F6CB121F-512D-4AA6-A0C1-0FB36C537598}" xr6:coauthVersionLast="47" xr6:coauthVersionMax="47" xr10:uidLastSave="{818EB96F-5F79-461A-8C5E-9756F49C3319}"/>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B6" i="4"/>
  <c r="G6" i="4"/>
  <c r="I6" i="4"/>
  <c r="J6" i="4"/>
  <c r="L6" i="4"/>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J3" i="4"/>
  <c r="J4" i="4"/>
  <c r="J5"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I3" i="4"/>
  <c r="I4"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G3" i="4"/>
  <c r="G4" i="4"/>
  <c r="G5"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B3" i="4"/>
  <c r="B4" i="4"/>
  <c r="B5" i="4"/>
  <c r="B7" i="4"/>
  <c r="B8" i="4"/>
  <c r="B9" i="4"/>
  <c r="B10" i="4"/>
  <c r="B11" i="4"/>
  <c r="B12" i="4"/>
  <c r="B13" i="4"/>
  <c r="B14"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<sst xmlns="http://schemas.openxmlformats.org/spreadsheetml/2006/main" count="180285" uniqueCount="39126">
  <si>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</si>
  <si>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</si>
  <si>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</si>
  <si>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</si>
  <si>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</si>
  <si>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</si>
  <si>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</si>
  <si>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</si>
  <si>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</si>
  <si>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</si>
  <si>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</si>
  <si>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</si>
  <si>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</si>
  <si>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</si>
  <si>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</si>
  <si>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</si>
  <si>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</si>
  <si>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</si>
  <si>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</si>
  <si>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</si>
  <si>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</si>
  <si>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</si>
  <si>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</si>
  <si>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</si>
  <si>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</si>
  <si>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</si>
  <si>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</si>
  <si>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</si>
  <si>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</si>
  <si>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</si>
  <si>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</si>
  <si>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</si>
  <si>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</si>
  <si>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</si>
  <si>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</si>
  <si>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</si>
  <si>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</si>
  <si>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</si>
  <si>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</si>
  <si>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</si>
  <si>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</si>
  <si>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</si>
  <si>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</si>
  <si>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</si>
  <si>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</si>
  <si>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</si>
  <si>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</si>
  <si>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</si>
  <si>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</si>
  <si>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</si>
  <si>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</si>
  <si>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</si>
  <si>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</si>
  <si>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</si>
  <si>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</si>
  <si>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</si>
  <si>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</si>
  <si>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</si>
  <si>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</si>
  <si>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</si>
  <si>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</si>
  <si>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</si>
  <si>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</si>
  <si>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</si>
  <si>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</si>
  <si>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</si>
  <si>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</si>
  <si>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</si>
  <si>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</si>
  <si>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</si>
  <si>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</si>
  <si>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</si>
  <si>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</si>
  <si>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</si>
  <si>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</si>
  <si>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</si>
  <si>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</si>
  <si>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</si>
  <si>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</si>
  <si>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</si>
  <si>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</si>
  <si>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</si>
  <si>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</si>
  <si>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</si>
  <si>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</si>
  <si>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</si>
  <si>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</si>
  <si>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</si>
  <si>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</si>
  <si>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</si>
  <si>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</si>
  <si>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</si>
  <si>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</si>
  <si>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</si>
  <si>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</si>
  <si>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</si>
  <si>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</si>
  <si>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</si>
  <si>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</si>
  <si>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</si>
  <si>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</si>
  <si>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</si>
  <si>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</si>
  <si>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</si>
  <si>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</si>
  <si>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</si>
  <si>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</si>
  <si>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</si>
  <si>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</si>
  <si>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</si>
  <si>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</si>
  <si>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</si>
  <si>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</si>
  <si>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</si>
  <si>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</si>
  <si>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</si>
  <si>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</si>
  <si>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</si>
  <si>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</si>
  <si>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</si>
  <si>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</si>
  <si>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</si>
  <si>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</si>
  <si>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</si>
  <si>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</si>
  <si>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</si>
  <si>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</si>
  <si>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</si>
  <si>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</si>
  <si>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</si>
  <si>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</si>
  <si>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</si>
  <si>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</si>
  <si>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</si>
  <si>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</si>
  <si>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</si>
  <si>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</si>
  <si>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</si>
  <si>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</si>
  <si>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</si>
  <si>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</si>
  <si>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</si>
  <si>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</si>
  <si>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</si>
  <si>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</si>
  <si>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</si>
  <si>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</si>
  <si>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</si>
  <si>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</si>
  <si>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</si>
  <si>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</si>
  <si>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</si>
  <si>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</si>
  <si>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</si>
  <si>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</si>
  <si>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</si>
  <si>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</si>
  <si>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</si>
  <si>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</si>
  <si>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</si>
  <si>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</si>
  <si>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</si>
  <si>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</si>
  <si>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</si>
  <si>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</si>
  <si>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</si>
  <si>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</si>
  <si>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</si>
  <si>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</si>
  <si>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</si>
  <si>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</si>
  <si>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</si>
  <si>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</si>
  <si>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</si>
  <si>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</si>
  <si>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</si>
  <si>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</si>
  <si>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</si>
  <si>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</si>
  <si>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</si>
  <si>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</si>
  <si>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</si>
  <si>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</si>
  <si>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</si>
  <si>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</si>
  <si>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</si>
  <si>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</si>
  <si>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</si>
  <si>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</si>
  <si>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</si>
  <si>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</si>
  <si>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</si>
  <si>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</si>
  <si>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</si>
  <si>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</si>
  <si>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</si>
  <si>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</si>
  <si>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</si>
  <si>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</si>
  <si>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</si>
  <si>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</si>
  <si>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</si>
  <si>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</si>
  <si>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</si>
  <si>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</si>
  <si>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</si>
  <si>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</si>
  <si>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</si>
  <si>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</si>
  <si>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</si>
  <si>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</si>
  <si>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</si>
  <si>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</si>
  <si>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</si>
  <si>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</si>
  <si>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</si>
  <si>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</si>
  <si>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</si>
  <si>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</si>
  <si>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</si>
  <si>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</si>
  <si>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</si>
  <si>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</si>
  <si>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</si>
  <si>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</si>
  <si>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</si>
  <si>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</si>
  <si>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</si>
  <si>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</si>
  <si>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</si>
  <si>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</si>
  <si>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</si>
  <si>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</si>
  <si>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</si>
  <si>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</si>
  <si>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</si>
  <si>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</si>
  <si>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</si>
  <si>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</si>
  <si>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</si>
  <si>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</si>
  <si>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</si>
  <si>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</si>
  <si>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</si>
  <si>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</si>
  <si>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</si>
  <si>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</si>
  <si>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</si>
  <si>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</si>
  <si>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</si>
  <si>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</si>
  <si>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</si>
  <si>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</si>
  <si>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</si>
  <si>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</si>
  <si>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</si>
  <si>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</si>
  <si>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</si>
  <si>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</si>
  <si>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</si>
  <si>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</si>
  <si>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</si>
  <si>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</si>
  <si>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</si>
  <si>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</si>
  <si>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</si>
  <si>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</si>
  <si>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</si>
  <si>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</si>
  <si>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</si>
  <si>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</si>
  <si>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</si>
  <si>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</si>
  <si>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</si>
  <si>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</si>
  <si>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</si>
  <si>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</si>
  <si>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</si>
  <si>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</si>
  <si>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</si>
  <si>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</si>
  <si>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</si>
  <si>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</si>
  <si>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</si>
  <si>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</si>
  <si>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</si>
  <si>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</si>
  <si>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</si>
  <si>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</si>
  <si>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</si>
  <si>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</si>
  <si>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</si>
  <si>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</si>
  <si>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</si>
  <si>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</si>
  <si>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</si>
  <si>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</si>
  <si>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</si>
  <si>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</si>
  <si>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</si>
  <si>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</si>
  <si>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</si>
  <si>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</si>
  <si>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</si>
  <si>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</si>
  <si>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</si>
  <si>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</si>
  <si>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</si>
  <si>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</si>
  <si>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</si>
  <si>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</si>
  <si>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</si>
  <si>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</si>
  <si>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</si>
  <si>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</si>
  <si>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</si>
  <si>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</si>
  <si>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</si>
  <si>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</si>
  <si>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</si>
  <si>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</si>
  <si>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</si>
  <si>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</si>
  <si>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</si>
  <si>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</si>
  <si>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</si>
  <si>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</si>
  <si>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</si>
  <si>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</si>
  <si>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</si>
  <si>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</si>
  <si>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</si>
  <si>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</si>
  <si>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</si>
  <si>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</si>
  <si>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</si>
  <si>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</si>
  <si>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</si>
  <si>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</si>
  <si>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</si>
  <si>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</si>
  <si>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</si>
  <si>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</si>
  <si>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</si>
  <si>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</si>
  <si>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</si>
  <si>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</si>
  <si>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</si>
  <si>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</si>
  <si>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</si>
  <si>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</si>
  <si>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</si>
  <si>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</si>
  <si>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</si>
  <si>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</si>
  <si>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</si>
  <si>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</si>
  <si>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</si>
  <si>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</si>
  <si>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</si>
  <si>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</si>
  <si>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</si>
  <si>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</si>
  <si>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</si>
  <si>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</si>
  <si>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</si>
  <si>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</si>
  <si>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</si>
  <si>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</si>
  <si>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</si>
  <si>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</si>
  <si>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</si>
  <si>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</si>
  <si>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</si>
  <si>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</si>
  <si>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</si>
  <si>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</si>
  <si>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</si>
  <si>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</si>
  <si>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</si>
  <si>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</si>
  <si>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</si>
  <si>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</si>
  <si>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</si>
  <si>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</si>
  <si>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</si>
  <si>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</si>
  <si>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</si>
  <si>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</si>
  <si>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</si>
  <si>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</si>
  <si>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</si>
  <si>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</si>
  <si>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</si>
  <si>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</si>
  <si>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</si>
  <si>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</si>
  <si>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</si>
  <si>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</si>
  <si>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</si>
  <si>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</si>
  <si>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</si>
  <si>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</si>
  <si>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</si>
  <si>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</si>
  <si>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</si>
  <si>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</si>
  <si>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</si>
  <si>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</si>
  <si>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</si>
  <si>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</si>
  <si>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</si>
  <si>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</si>
  <si>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</si>
  <si>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</si>
  <si>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</si>
  <si>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</si>
  <si>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</si>
  <si>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</si>
  <si>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</si>
  <si>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</si>
  <si>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</si>
  <si>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</si>
  <si>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</si>
  <si>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</si>
  <si>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</si>
  <si>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</si>
  <si>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</si>
  <si>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</si>
  <si>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</si>
  <si>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</si>
  <si>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</si>
  <si>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</si>
  <si>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</si>
  <si>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</si>
  <si>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</si>
  <si>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</si>
  <si>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</si>
  <si>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</si>
  <si>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</si>
  <si>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</si>
  <si>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</si>
  <si>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</si>
  <si>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</si>
  <si>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</si>
  <si>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</si>
  <si>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</si>
  <si>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</si>
  <si>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</si>
  <si>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</si>
  <si>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</si>
  <si>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</si>
  <si>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</si>
  <si>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</si>
  <si>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</si>
  <si>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</si>
  <si>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</si>
  <si>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</si>
  <si>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</si>
  <si>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</si>
  <si>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</si>
  <si>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</si>
  <si>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</si>
  <si>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</si>
  <si>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</si>
  <si>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</si>
  <si>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</si>
  <si>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</si>
  <si>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</si>
  <si>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</si>
  <si>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</si>
  <si>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</si>
  <si>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</si>
  <si>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</si>
  <si>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</si>
  <si>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</si>
  <si>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</si>
  <si>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</si>
  <si>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</si>
  <si>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</si>
  <si>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</si>
  <si>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</si>
  <si>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</si>
  <si>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</si>
  <si>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</si>
  <si>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</si>
  <si>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</si>
  <si>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</si>
  <si>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</si>
  <si>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</si>
  <si>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</si>
  <si>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</si>
  <si>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</si>
  <si>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</si>
  <si>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</si>
  <si>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</si>
  <si>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</si>
  <si>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</si>
  <si>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</si>
  <si>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</si>
  <si>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</si>
  <si>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</si>
  <si>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</si>
  <si>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</si>
  <si>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</si>
  <si>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</si>
  <si>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</si>
  <si>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</si>
  <si>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</si>
  <si>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</si>
  <si>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</si>
  <si>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</si>
  <si>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</si>
  <si>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</si>
  <si>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</si>
  <si>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</si>
  <si>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</si>
  <si>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</si>
  <si>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</si>
  <si>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</si>
  <si>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</si>
  <si>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</si>
  <si>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</si>
  <si>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</si>
  <si>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</si>
  <si>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</si>
  <si>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</si>
  <si>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</si>
  <si>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</si>
  <si>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</si>
  <si>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</si>
  <si>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</si>
  <si>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</si>
  <si>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</si>
  <si>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</si>
  <si>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</si>
  <si>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</si>
  <si>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</si>
  <si>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</si>
  <si>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</si>
  <si>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</si>
  <si>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</si>
  <si>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</si>
  <si>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</si>
  <si>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</si>
  <si>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</si>
  <si>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</si>
  <si>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</si>
  <si>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</si>
  <si>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</si>
  <si>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</si>
  <si>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</si>
  <si>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</si>
  <si>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</si>
  <si>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</si>
  <si>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</si>
  <si>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</si>
  <si>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</si>
  <si>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</si>
  <si>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</si>
  <si>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</si>
  <si>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</si>
  <si>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</si>
  <si>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</si>
  <si>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</si>
  <si>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</si>
  <si>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</si>
  <si>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</si>
  <si>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</si>
  <si>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</si>
  <si>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</si>
  <si>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</si>
  <si>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</si>
  <si>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</si>
  <si>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</si>
  <si>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</si>
  <si>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</si>
  <si>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</si>
  <si>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</si>
  <si>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</si>
  <si>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</si>
  <si>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</si>
  <si>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</si>
  <si>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</si>
  <si>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</si>
  <si>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</si>
  <si>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</si>
  <si>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</si>
  <si>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</si>
  <si>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</si>
  <si>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</si>
  <si>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</si>
  <si>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</si>
  <si>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</si>
  <si>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</si>
  <si>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</si>
  <si>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</si>
  <si>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</si>
  <si>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</si>
  <si>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</si>
  <si>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</si>
  <si>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</si>
  <si>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</si>
  <si>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</si>
  <si>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</si>
  <si>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</si>
  <si>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</si>
  <si>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</si>
  <si>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</si>
  <si>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</si>
  <si>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</si>
  <si>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</si>
  <si>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</si>
  <si>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</si>
  <si>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</si>
  <si>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</si>
  <si>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</si>
  <si>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</si>
  <si>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</si>
  <si>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</si>
  <si>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</si>
  <si>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</si>
  <si>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</si>
  <si>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</si>
  <si>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</si>
  <si>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</si>
  <si>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</si>
  <si>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</si>
  <si>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</si>
  <si>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</si>
  <si>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</si>
  <si>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</si>
  <si>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</si>
  <si>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</si>
  <si>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</si>
  <si>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</si>
  <si>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</si>
  <si>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</si>
  <si>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</si>
  <si>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</si>
  <si>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</si>
  <si>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</si>
  <si>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</si>
  <si>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</si>
  <si>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</si>
  <si>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</si>
  <si>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</si>
  <si>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</si>
  <si>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</si>
  <si>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</si>
  <si>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</si>
  <si>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</si>
  <si>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</si>
  <si>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</si>
  <si>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</si>
  <si>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</si>
  <si>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</si>
  <si>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</si>
  <si>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</si>
  <si>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</si>
  <si>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</si>
  <si>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</si>
  <si>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</si>
  <si>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</si>
  <si>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</si>
  <si>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</si>
  <si>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</si>
  <si>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</si>
  <si>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</si>
  <si>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</si>
  <si>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</si>
  <si>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</si>
  <si>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</si>
  <si>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</si>
  <si>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</si>
  <si>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</si>
  <si>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</si>
  <si>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</si>
  <si>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</si>
  <si>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</si>
  <si>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</si>
  <si>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</si>
  <si>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</si>
  <si>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</si>
  <si>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</si>
  <si>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</si>
  <si>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</si>
  <si>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</si>
  <si>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</si>
  <si>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</si>
  <si>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</si>
  <si>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</si>
  <si>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</si>
  <si>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</si>
  <si>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</si>
  <si>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</si>
  <si>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</si>
  <si>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</si>
  <si>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</si>
  <si>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</si>
  <si>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</si>
  <si>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</si>
  <si>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</si>
  <si>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</si>
  <si>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</si>
  <si>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</si>
  <si>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</si>
  <si>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</si>
  <si>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</si>
  <si>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</si>
  <si>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</si>
  <si>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</si>
  <si>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</si>
  <si>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</si>
  <si>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</si>
  <si>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</si>
  <si>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</si>
  <si>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</si>
  <si>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</si>
  <si>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</si>
  <si>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</si>
  <si>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</si>
  <si>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</si>
  <si>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</si>
  <si>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</si>
  <si>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</si>
  <si>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</si>
  <si>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</si>
  <si>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</si>
  <si>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</si>
  <si>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</si>
  <si>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</si>
  <si>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</si>
  <si>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</si>
  <si>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</si>
  <si>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</si>
  <si>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</si>
  <si>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</si>
  <si>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</si>
  <si>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</si>
  <si>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</si>
  <si>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</si>
  <si>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</si>
  <si>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</si>
  <si>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</si>
  <si>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</si>
  <si>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</si>
  <si>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</si>
  <si>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</si>
  <si>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</si>
  <si>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</si>
  <si>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</si>
  <si>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</si>
  <si>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</si>
  <si>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</si>
  <si>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</si>
  <si>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</si>
  <si>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</si>
  <si>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</si>
  <si>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</si>
  <si>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</si>
  <si>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</si>
  <si>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</si>
  <si>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</si>
  <si>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</si>
  <si>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</si>
  <si>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</si>
  <si>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</si>
  <si>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</si>
  <si>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</si>
  <si>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</si>
  <si>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</si>
  <si>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</si>
  <si>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</si>
  <si>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</si>
  <si>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</si>
  <si>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</si>
  <si>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</si>
  <si>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</si>
  <si>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</si>
  <si>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</si>
  <si>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</si>
  <si>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</si>
  <si>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</si>
  <si>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</si>
  <si>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</si>
  <si>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</si>
  <si>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</si>
  <si>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</si>
  <si>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</si>
  <si>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</si>
  <si>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</si>
  <si>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</si>
  <si>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</si>
  <si>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</si>
  <si>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</si>
  <si>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</si>
  <si>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</si>
  <si>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</si>
  <si>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</si>
  <si>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</si>
  <si>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</si>
  <si>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</si>
  <si>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</si>
  <si>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</si>
  <si>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</si>
  <si>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</si>
  <si>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</si>
  <si>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</si>
  <si>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</si>
  <si>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</si>
  <si>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</si>
  <si>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</si>
  <si>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</si>
  <si>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</si>
  <si>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</si>
  <si>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</si>
  <si>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</si>
  <si>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</si>
  <si>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</si>
  <si>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</si>
  <si>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</si>
  <si>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</si>
  <si>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</si>
  <si>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</si>
  <si>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</si>
  <si>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</si>
  <si>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</si>
  <si>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</si>
  <si>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</si>
  <si>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</si>
  <si>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</si>
  <si>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</si>
  <si>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</si>
  <si>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</si>
  <si>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</si>
  <si>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</si>
  <si>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</si>
  <si>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</si>
  <si>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</si>
  <si>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</si>
  <si>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</si>
  <si>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</si>
  <si>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</si>
  <si>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</si>
  <si>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</si>
  <si>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</si>
  <si>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</si>
  <si>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</si>
  <si>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</si>
  <si>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</si>
  <si>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</si>
  <si>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</si>
  <si>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</si>
  <si>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</si>
  <si>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</si>
  <si>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</si>
  <si>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</si>
  <si>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</si>
  <si>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</si>
  <si>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</si>
  <si>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</si>
  <si>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</si>
  <si>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</si>
  <si>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</si>
  <si>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</si>
  <si>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</si>
  <si>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</si>
  <si>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</si>
  <si>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</si>
  <si>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</si>
  <si>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</si>
  <si>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</si>
  <si>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</si>
  <si>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</si>
  <si>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</si>
  <si>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</si>
  <si>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</si>
  <si>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</si>
  <si>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</si>
  <si>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</si>
  <si>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</si>
  <si>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</si>
  <si>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</si>
  <si>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</si>
  <si>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</si>
  <si>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</si>
  <si>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</si>
  <si>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</si>
  <si>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</si>
  <si>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</si>
  <si>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</si>
  <si>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</si>
  <si>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</si>
  <si>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</si>
  <si>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</si>
  <si>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</si>
  <si>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</si>
  <si>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</si>
  <si>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</si>
  <si>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</si>
  <si>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</si>
  <si>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</si>
  <si>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</si>
  <si>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</si>
  <si>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</si>
  <si>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</si>
  <si>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</si>
  <si>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</si>
  <si>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</si>
  <si>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</si>
  <si>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</si>
  <si>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</si>
  <si>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</si>
  <si>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</si>
  <si>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</si>
  <si>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</si>
  <si>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</si>
  <si>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</si>
  <si>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</si>
  <si>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</si>
  <si>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</si>
  <si>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</si>
  <si>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</si>
  <si>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</si>
  <si>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</si>
  <si>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</si>
  <si>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</si>
  <si>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</si>
  <si>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</si>
  <si>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</si>
  <si>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</si>
  <si>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</si>
  <si>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</si>
  <si>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</si>
  <si>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</si>
  <si>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</si>
  <si>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</si>
  <si>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</si>
  <si>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</si>
  <si>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</si>
  <si>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</si>
  <si>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</si>
  <si>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</si>
  <si>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</si>
  <si>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</si>
  <si>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</si>
  <si>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</si>
  <si>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</si>
  <si>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</si>
  <si>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</si>
  <si>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</si>
  <si>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</si>
  <si>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</si>
  <si>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</si>
  <si>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</si>
  <si>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</si>
  <si>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</si>
  <si>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</si>
  <si>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</si>
  <si>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</si>
  <si>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</si>
  <si>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</si>
  <si>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</si>
  <si>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</si>
  <si>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</si>
  <si>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</si>
  <si>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</si>
  <si>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</si>
  <si>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</si>
  <si>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</si>
  <si>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</si>
  <si>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</si>
  <si>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</si>
  <si>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</si>
  <si>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</si>
  <si>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</si>
  <si>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</si>
  <si>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</si>
  <si>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</si>
  <si>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</si>
  <si>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</si>
  <si>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</si>
  <si>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</si>
  <si>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</si>
  <si>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</si>
  <si>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</si>
  <si>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</si>
  <si>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</si>
  <si>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</si>
  <si>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</si>
  <si>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</si>
  <si>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</si>
  <si>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</si>
  <si>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</si>
  <si>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</si>
  <si>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</si>
  <si>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</si>
  <si>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</si>
  <si>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</si>
  <si>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</si>
  <si>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</si>
  <si>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</si>
  <si>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</si>
  <si>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</si>
  <si>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</si>
  <si>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</si>
  <si>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</si>
  <si>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</si>
  <si>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</si>
  <si>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</si>
  <si>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</si>
  <si>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</si>
  <si>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</si>
  <si>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</si>
  <si>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</si>
  <si>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</si>
  <si>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</si>
  <si>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</si>
  <si>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</si>
  <si>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</si>
  <si>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</si>
  <si>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</si>
  <si>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</si>
  <si>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</si>
  <si>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</si>
  <si>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</si>
  <si>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</si>
  <si>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</si>
  <si>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</si>
  <si>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</si>
  <si>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</si>
  <si>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</si>
  <si>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</si>
  <si>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</si>
  <si>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</si>
  <si>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</si>
  <si>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</si>
  <si>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</si>
  <si>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</si>
  <si>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</si>
  <si>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</si>
  <si>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</si>
  <si>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</si>
  <si>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</si>
  <si>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</si>
  <si>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</si>
  <si>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</si>
  <si>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</si>
  <si>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</si>
  <si>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</si>
  <si>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</si>
  <si>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</si>
  <si>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</si>
  <si>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</si>
  <si>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</si>
  <si>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</si>
  <si>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</si>
  <si>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</si>
  <si>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</si>
  <si>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</si>
  <si>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</si>
  <si>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</si>
  <si>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</si>
  <si>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</si>
  <si>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</si>
  <si>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</si>
  <si>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</si>
  <si>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</si>
  <si>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</si>
  <si>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</si>
  <si>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</si>
  <si>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</si>
  <si>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</si>
  <si>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</si>
  <si>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</si>
  <si>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</si>
  <si>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</si>
  <si>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</si>
  <si>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</si>
  <si>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</si>
  <si>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</si>
  <si>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</si>
  <si>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</si>
  <si>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</si>
  <si>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</si>
  <si>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</si>
  <si>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</si>
  <si>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</si>
  <si>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</si>
  <si>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</si>
  <si>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</si>
  <si>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</si>
  <si>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</si>
  <si>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</si>
  <si>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</si>
  <si>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</si>
  <si>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</si>
  <si>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</si>
  <si>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</si>
  <si>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</si>
  <si>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</si>
  <si>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</si>
  <si>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</si>
  <si>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</si>
  <si>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</si>
  <si>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</si>
  <si>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</si>
  <si>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</si>
  <si>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</si>
  <si>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</si>
  <si>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</si>
  <si>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</si>
  <si>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</si>
  <si>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</si>
  <si>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</si>
  <si>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</si>
  <si>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</si>
  <si>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</si>
  <si>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</si>
  <si>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</si>
  <si>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</si>
  <si>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</si>
  <si>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</si>
  <si>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</si>
  <si>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</si>
  <si>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</si>
  <si>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</si>
  <si>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</si>
  <si>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</si>
  <si>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</si>
  <si>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</si>
  <si>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</si>
  <si>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</si>
  <si>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</si>
  <si>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</si>
  <si>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</si>
  <si>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</si>
  <si>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</si>
  <si>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</si>
  <si>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</si>
  <si>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</si>
  <si>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</si>
  <si>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</si>
  <si>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</si>
  <si>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</si>
  <si>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</si>
  <si>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</si>
  <si>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</si>
  <si>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</si>
  <si>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</si>
  <si>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</si>
  <si>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</si>
  <si>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</si>
  <si>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</si>
  <si>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</si>
  <si>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</si>
  <si>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</si>
  <si>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</si>
  <si>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</si>
  <si>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</si>
  <si>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</si>
  <si>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</si>
  <si>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</si>
  <si>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</si>
  <si>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</si>
  <si>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</si>
  <si>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</si>
  <si>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</si>
  <si>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</si>
  <si>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</si>
  <si>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</si>
  <si>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</si>
  <si>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</si>
  <si>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</si>
  <si>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</si>
  <si>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</si>
  <si>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</si>
  <si>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</si>
  <si>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</si>
  <si>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</si>
  <si>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</si>
  <si>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</si>
  <si>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</si>
  <si>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</si>
  <si>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</si>
  <si>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</si>
  <si>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</si>
  <si>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</si>
  <si>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</si>
  <si>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</si>
  <si>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</si>
  <si>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</si>
  <si>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</si>
  <si>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</si>
  <si>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</si>
  <si>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</si>
  <si>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</si>
  <si>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</si>
  <si>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</si>
  <si>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</si>
  <si>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</si>
  <si>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</si>
  <si>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</si>
  <si>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</si>
  <si>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</si>
  <si>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</si>
  <si>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</si>
  <si>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</si>
  <si>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</si>
  <si>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</si>
  <si>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</si>
  <si>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</si>
  <si>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</si>
  <si>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</si>
  <si>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</si>
  <si>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</si>
  <si>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</si>
  <si>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</si>
  <si>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</si>
  <si>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</si>
  <si>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</si>
  <si>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</si>
  <si>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</si>
  <si>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</si>
  <si>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</si>
  <si>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</si>
  <si>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</si>
  <si>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</si>
  <si>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</si>
  <si>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</si>
  <si>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</si>
  <si>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</si>
  <si>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</si>
  <si>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</si>
  <si>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</si>
  <si>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</si>
  <si>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</si>
  <si>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</si>
  <si>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</si>
  <si>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</si>
  <si>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</si>
  <si>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</si>
  <si>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</si>
  <si>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</si>
  <si>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</si>
  <si>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</si>
  <si>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</si>
  <si>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</si>
  <si>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</si>
  <si>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</si>
  <si>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</si>
  <si>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</si>
  <si>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</si>
  <si>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</si>
  <si>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</si>
  <si>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</si>
  <si>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</si>
  <si>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</si>
  <si>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</si>
  <si>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</si>
  <si>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</si>
  <si>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</si>
  <si>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</si>
  <si>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</si>
  <si>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</si>
  <si>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</si>
  <si>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</si>
  <si>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</si>
  <si>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</si>
  <si>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</si>
  <si>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</si>
  <si>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</si>
  <si>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</si>
  <si>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</si>
  <si>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</si>
  <si>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</si>
  <si>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</si>
  <si>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</si>
  <si>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</si>
  <si>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</si>
  <si>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</si>
  <si>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</si>
  <si>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</si>
  <si>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</si>
  <si>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</si>
  <si>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</si>
  <si>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</si>
  <si>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</si>
  <si>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</si>
  <si>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</si>
  <si>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</si>
  <si>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</si>
  <si>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</si>
  <si>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</si>
  <si>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</si>
  <si>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</si>
  <si>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</si>
  <si>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</si>
  <si>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</si>
  <si>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</si>
  <si>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</si>
  <si>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</si>
  <si>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</si>
  <si>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</si>
  <si>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</si>
  <si>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</si>
  <si>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</si>
  <si>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</si>
  <si>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</si>
  <si>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</si>
  <si>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</si>
  <si>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</si>
  <si>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</si>
  <si>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</si>
  <si>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</si>
  <si>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</si>
  <si>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</si>
  <si>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</si>
  <si>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</si>
  <si>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</si>
  <si>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</si>
  <si>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</si>
  <si>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</si>
  <si>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</si>
  <si>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</si>
  <si>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</si>
  <si>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</si>
  <si>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</si>
  <si>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</si>
  <si>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</si>
  <si>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</si>
  <si>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</si>
  <si>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</si>
  <si>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</si>
  <si>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</si>
  <si>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</si>
  <si>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</si>
  <si>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</si>
  <si>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</si>
  <si>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</si>
  <si>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</si>
  <si>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</si>
  <si>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</si>
  <si>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</si>
  <si>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</si>
  <si>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</si>
  <si>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</si>
  <si>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</si>
  <si>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</si>
  <si>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</si>
  <si>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</si>
  <si>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</si>
  <si>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</si>
  <si>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</si>
  <si>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</si>
  <si>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</si>
  <si>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</si>
  <si>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</si>
  <si>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</si>
  <si>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</si>
  <si>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</si>
  <si>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</si>
  <si>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</si>
  <si>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</si>
  <si>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</si>
  <si>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</si>
  <si>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</si>
  <si>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</si>
  <si>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</si>
  <si>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</si>
  <si>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</si>
  <si>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</si>
  <si>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</si>
  <si>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</si>
  <si>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</si>
  <si>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</si>
  <si>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</si>
  <si>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</si>
  <si>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</si>
  <si>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</si>
  <si>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</si>
  <si>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</si>
  <si>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</si>
  <si>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</si>
  <si>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</si>
  <si>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</si>
  <si>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</si>
  <si>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</si>
  <si>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</si>
  <si>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</si>
  <si>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</si>
  <si>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</si>
  <si>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</si>
  <si>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</si>
  <si>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</si>
  <si>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</si>
  <si>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</si>
  <si>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</si>
  <si>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</si>
  <si>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</si>
  <si>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</si>
  <si>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</si>
  <si>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</si>
  <si>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</si>
  <si>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</si>
  <si>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</si>
  <si>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</si>
  <si>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</si>
  <si>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</si>
  <si>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</si>
  <si>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</si>
  <si>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</si>
  <si>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</si>
  <si>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</si>
  <si>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</si>
  <si>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</si>
  <si>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</si>
  <si>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</si>
  <si>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</si>
  <si>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</si>
  <si>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</si>
  <si>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</si>
  <si>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</si>
  <si>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</si>
  <si>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</si>
  <si>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</si>
  <si>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</si>
  <si>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</si>
  <si>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</si>
  <si>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</si>
  <si>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</si>
  <si>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</si>
  <si>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</si>
  <si>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</si>
  <si>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</si>
  <si>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</si>
  <si>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</si>
  <si>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</si>
  <si>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</si>
  <si>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</si>
  <si>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</si>
  <si>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</si>
  <si>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</si>
  <si>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</si>
  <si>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</si>
  <si>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</si>
  <si>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</si>
  <si>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</si>
  <si>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</si>
  <si>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</si>
  <si>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</si>
  <si>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</si>
  <si>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</si>
  <si>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</si>
  <si>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</si>
  <si>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</si>
  <si>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</si>
  <si>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</si>
  <si>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</si>
  <si>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</si>
  <si>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</si>
  <si>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</si>
  <si>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</si>
  <si>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</si>
  <si>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</si>
  <si>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</si>
  <si>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</si>
  <si>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</si>
  <si>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</si>
  <si>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</si>
  <si>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</si>
  <si>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</si>
  <si>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</si>
  <si>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</si>
  <si>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</si>
  <si>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</si>
  <si>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</si>
  <si>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</si>
  <si>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</si>
  <si>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</si>
  <si>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</si>
  <si>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</si>
  <si>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</si>
  <si>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</si>
  <si>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</si>
  <si>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</si>
  <si>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</si>
  <si>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</si>
  <si>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</si>
  <si>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</si>
  <si>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</si>
  <si>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</si>
  <si>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</si>
  <si>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</si>
  <si>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</si>
  <si>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</si>
  <si>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</si>
  <si>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</si>
  <si>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</si>
  <si>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</si>
  <si>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</si>
  <si>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</si>
  <si>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</si>
  <si>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</si>
  <si>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</si>
  <si>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</si>
  <si>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</si>
  <si>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</si>
  <si>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</si>
  <si>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</si>
  <si>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</si>
  <si>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</si>
  <si>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</si>
  <si>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</si>
  <si>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</si>
  <si>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</si>
  <si>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</si>
  <si>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</si>
  <si>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</si>
  <si>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</si>
  <si>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</si>
  <si>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</si>
  <si>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</si>
  <si>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</si>
  <si>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</si>
  <si>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</si>
  <si>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</si>
  <si>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</si>
  <si>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</si>
  <si>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</si>
  <si>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</si>
  <si>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</si>
  <si>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</si>
  <si>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</si>
  <si>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</si>
  <si>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</si>
  <si>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</si>
  <si>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</si>
  <si>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</si>
  <si>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</si>
  <si>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</si>
  <si>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</si>
  <si>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</si>
  <si>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</si>
  <si>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</si>
  <si>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</si>
  <si>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</si>
  <si>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</si>
  <si>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</si>
  <si>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</si>
  <si>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</si>
  <si>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</si>
  <si>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</si>
  <si>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</si>
  <si>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</si>
  <si>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</si>
  <si>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</si>
  <si>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</si>
  <si>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</si>
  <si>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</si>
  <si>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</si>
  <si>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</si>
  <si>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</si>
  <si>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</si>
  <si>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</si>
  <si>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</si>
  <si>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</si>
  <si>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</si>
  <si>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</si>
  <si>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</si>
  <si>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</si>
  <si>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</si>
  <si>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</si>
  <si>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</si>
  <si>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</si>
  <si>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</si>
  <si>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</si>
  <si>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</si>
  <si>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</si>
  <si>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</si>
  <si>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</si>
  <si>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</si>
  <si>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</si>
  <si>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</si>
  <si>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</si>
  <si>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</si>
  <si>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</si>
  <si>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</si>
  <si>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</si>
  <si>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</si>
  <si>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</si>
  <si>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</si>
  <si>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</si>
  <si>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</si>
  <si>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</si>
  <si>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</si>
  <si>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</si>
  <si>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</si>
  <si>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</si>
  <si>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</si>
  <si>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</si>
  <si>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</si>
  <si>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</si>
  <si>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</si>
  <si>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</si>
  <si>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</si>
  <si>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</si>
  <si>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</si>
  <si>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</si>
  <si>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</si>
  <si>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</si>
  <si>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</si>
  <si>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</si>
  <si>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</si>
  <si>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</si>
  <si>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</si>
  <si>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</si>
  <si>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</si>
  <si>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</si>
  <si>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</si>
  <si>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</si>
  <si>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</si>
  <si>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</si>
  <si>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</si>
  <si>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</si>
  <si>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</si>
  <si>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</si>
  <si>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</si>
  <si>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</si>
  <si>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</si>
  <si>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</si>
  <si>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</si>
  <si>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</si>
  <si>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</si>
  <si>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</si>
  <si>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</si>
  <si>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</si>
  <si>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</si>
  <si>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</si>
  <si>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</si>
  <si>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</si>
  <si>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</si>
  <si>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</si>
  <si>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</si>
  <si>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</si>
  <si>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</si>
  <si>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</si>
  <si>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</si>
  <si>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</si>
  <si>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</si>
  <si>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</si>
  <si>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</si>
  <si>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</si>
  <si>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</si>
  <si>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</si>
  <si>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</si>
  <si>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</si>
  <si>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</si>
  <si>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</si>
  <si>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</si>
  <si>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</si>
  <si>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</si>
  <si>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</si>
  <si>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</si>
  <si>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</si>
  <si>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</si>
  <si>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</si>
  <si>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</si>
  <si>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</si>
  <si>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</si>
  <si>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</si>
  <si>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</si>
  <si>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</si>
  <si>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</si>
  <si>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</si>
  <si>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</si>
  <si>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</si>
  <si>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</si>
  <si>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</si>
  <si>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</si>
  <si>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</si>
  <si>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</si>
  <si>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</si>
  <si>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</si>
  <si>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</si>
  <si>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</si>
  <si>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</si>
  <si>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</si>
  <si>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</si>
  <si>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</si>
  <si>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</si>
  <si>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</si>
  <si>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</si>
  <si>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</si>
  <si>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</si>
  <si>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</si>
  <si>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</si>
  <si>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</si>
  <si>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</si>
  <si>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</si>
  <si>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</si>
  <si>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</si>
  <si>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</si>
  <si>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</si>
  <si>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</si>
  <si>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</si>
  <si>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</si>
  <si>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</si>
  <si>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</si>
  <si>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</si>
  <si>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</si>
  <si>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</si>
  <si>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</si>
  <si>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</si>
  <si>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</si>
  <si>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</si>
  <si>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</si>
  <si>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</si>
  <si>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</si>
  <si>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</si>
  <si>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</si>
  <si>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</si>
  <si>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</si>
  <si>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</si>
  <si>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</si>
  <si>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</si>
  <si>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</si>
  <si>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</si>
  <si>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</si>
  <si>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</si>
  <si>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</si>
  <si>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</si>
  <si>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</si>
  <si>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</si>
  <si>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</si>
  <si>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</si>
  <si>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</si>
  <si>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</si>
  <si>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</si>
  <si>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</si>
  <si>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</si>
  <si>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</si>
  <si>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</si>
  <si>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</si>
  <si>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</si>
  <si>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</si>
  <si>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</si>
  <si>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</si>
  <si>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</si>
  <si>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</si>
  <si>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</si>
  <si>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</si>
  <si>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</si>
  <si>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</si>
  <si>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</si>
  <si>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</si>
  <si>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</si>
  <si>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</si>
  <si>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</si>
  <si>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</si>
  <si>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</si>
  <si>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</si>
  <si>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</si>
  <si>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</si>
  <si>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</si>
  <si>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</si>
  <si>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</si>
  <si>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</si>
  <si>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</si>
  <si>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</si>
  <si>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</si>
  <si>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</si>
  <si>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</si>
  <si>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</si>
  <si>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</si>
  <si>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</si>
  <si>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</si>
  <si>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</si>
  <si>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</si>
  <si>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</si>
  <si>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</si>
  <si>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</si>
  <si>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</si>
  <si>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</si>
  <si>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</si>
  <si>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</si>
  <si>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</si>
  <si>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</si>
  <si>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</si>
  <si>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</si>
  <si>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</si>
  <si>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</si>
  <si>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</si>
  <si>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</si>
  <si>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</si>
  <si>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</si>
  <si>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</si>
  <si>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</si>
  <si>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</si>
  <si>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</si>
  <si>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</si>
  <si>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</si>
  <si>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</si>
  <si>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</si>
  <si>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</si>
  <si>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</si>
  <si>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</si>
  <si>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</si>
  <si>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</si>
  <si>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</si>
  <si>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</si>
  <si>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</si>
  <si>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</si>
  <si>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</si>
  <si>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</si>
  <si>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</si>
  <si>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</si>
  <si>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</si>
  <si>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</si>
  <si>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</si>
  <si>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</si>
  <si>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</si>
  <si>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</si>
  <si>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</si>
  <si>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</si>
  <si>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</si>
  <si>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</si>
  <si>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</si>
  <si>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</si>
  <si>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</si>
  <si>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</si>
  <si>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</si>
  <si>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</si>
  <si>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</si>
  <si>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</si>
  <si>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</si>
  <si>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</si>
  <si>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</si>
  <si>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</si>
  <si>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</si>
  <si>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</si>
  <si>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</si>
  <si>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</si>
  <si>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</si>
  <si>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</si>
  <si>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</si>
  <si>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</si>
  <si>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</si>
  <si>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</si>
  <si>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</si>
  <si>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</si>
  <si>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</si>
  <si>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</si>
  <si>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</si>
  <si>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</si>
  <si>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</si>
  <si>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</si>
  <si>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</si>
  <si>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</si>
  <si>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</si>
  <si>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</si>
  <si>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</si>
  <si>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</si>
  <si>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</si>
  <si>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</si>
  <si>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</si>
  <si>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</si>
  <si>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</si>
  <si>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</si>
  <si>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</si>
  <si>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</si>
  <si>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</si>
  <si>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</si>
  <si>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</si>
  <si>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</si>
  <si>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</si>
  <si>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</si>
  <si>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</si>
  <si>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</si>
  <si>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</si>
  <si>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</si>
  <si>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</si>
  <si>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</si>
  <si>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</si>
  <si>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</si>
  <si>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</si>
  <si>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</si>
  <si>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</si>
  <si>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</si>
  <si>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</si>
  <si>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</si>
  <si>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</si>
  <si>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</si>
  <si>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</si>
  <si>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</si>
  <si>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</si>
  <si>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</si>
  <si>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</si>
  <si>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</si>
  <si>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</si>
  <si>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</si>
  <si>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</si>
  <si>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</si>
  <si>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</si>
  <si>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</si>
  <si>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</si>
  <si>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</si>
  <si>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</si>
  <si>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</si>
  <si>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</si>
  <si>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</si>
  <si>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</si>
  <si>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</si>
  <si>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</si>
  <si>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</si>
  <si>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</si>
  <si>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</si>
  <si>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</si>
  <si>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</si>
  <si>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</si>
  <si>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</si>
  <si>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</si>
  <si>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</si>
  <si>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</si>
  <si>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</si>
  <si>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</si>
  <si>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</si>
  <si>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</si>
  <si>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</si>
  <si>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</si>
  <si>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</si>
  <si>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</si>
  <si>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</si>
  <si>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</si>
  <si>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</si>
  <si>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</si>
  <si>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</si>
  <si>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</si>
  <si>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</si>
  <si>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</si>
  <si>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</si>
  <si>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</si>
  <si>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</si>
  <si>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</si>
  <si>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</si>
  <si>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</si>
  <si>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</si>
  <si>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</si>
  <si>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</si>
  <si>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</si>
  <si>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</si>
  <si>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</si>
  <si>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</si>
  <si>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</si>
  <si>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</si>
  <si>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</si>
  <si>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</si>
  <si>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</si>
  <si>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</si>
  <si>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</si>
  <si>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</si>
  <si>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</si>
  <si>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</si>
  <si>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</si>
  <si>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</si>
  <si>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</si>
  <si>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</si>
  <si>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</si>
  <si>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</si>
  <si>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</si>
  <si>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</si>
  <si>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</si>
  <si>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</si>
  <si>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</si>
  <si>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</si>
  <si>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</si>
  <si>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</si>
  <si>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</si>
  <si>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</si>
  <si>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</si>
  <si>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</si>
  <si>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</si>
  <si>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</si>
  <si>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</si>
  <si>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</si>
  <si>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</si>
  <si>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</si>
  <si>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</si>
  <si>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</si>
  <si>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</si>
  <si>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</si>
  <si>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</si>
  <si>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</si>
  <si>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</si>
  <si>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</si>
  <si>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</si>
  <si>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</si>
  <si>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</si>
  <si>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</si>
  <si>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</si>
  <si>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</si>
  <si>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</si>
  <si>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</si>
  <si>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</si>
  <si>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</si>
  <si>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</si>
  <si>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</si>
  <si>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</si>
  <si>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</si>
  <si>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</si>
  <si>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</si>
  <si>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</si>
  <si>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</si>
  <si>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</si>
  <si>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</si>
  <si>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</si>
  <si>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</si>
  <si>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</si>
  <si>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</si>
  <si>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</si>
  <si>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</si>
  <si>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</si>
  <si>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</si>
  <si>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</si>
  <si>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</si>
  <si>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</si>
  <si>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</si>
  <si>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</si>
  <si>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</si>
  <si>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</si>
  <si>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</si>
  <si>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</si>
  <si>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</si>
  <si>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</si>
  <si>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</si>
  <si>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</si>
  <si>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</si>
  <si>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</si>
  <si>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</si>
  <si>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</si>
  <si>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</si>
  <si>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</si>
  <si>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</si>
  <si>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</si>
  <si>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</si>
  <si>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</si>
  <si>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</si>
  <si>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</si>
  <si>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</si>
  <si>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</si>
  <si>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</si>
  <si>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</si>
  <si>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</si>
  <si>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</si>
  <si>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</si>
  <si>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</si>
  <si>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</si>
  <si>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</si>
  <si>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</si>
  <si>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</si>
  <si>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</si>
  <si>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</si>
  <si>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</si>
  <si>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</si>
  <si>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</si>
  <si>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</si>
  <si>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</si>
  <si>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</si>
  <si>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</si>
  <si>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</si>
  <si>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</si>
  <si>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</si>
  <si>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</si>
  <si>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</si>
  <si>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</si>
  <si>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</si>
  <si>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</si>
  <si>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</si>
  <si>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</si>
  <si>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</si>
  <si>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</si>
  <si>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</si>
  <si>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</si>
  <si>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</si>
  <si>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</si>
  <si>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</si>
  <si>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</si>
  <si>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</si>
  <si>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</si>
  <si>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</si>
  <si>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</si>
  <si>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</si>
  <si>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</si>
  <si>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</si>
  <si>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</si>
  <si>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</si>
  <si>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</si>
  <si>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</si>
  <si>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</si>
  <si>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</si>
  <si>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</si>
  <si>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</si>
  <si>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</si>
  <si>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</si>
  <si>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</si>
  <si>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</si>
  <si>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</si>
  <si>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</si>
  <si>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</si>
  <si>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</si>
  <si>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</si>
  <si>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</si>
  <si>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</si>
  <si>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</si>
  <si>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</si>
  <si>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</si>
  <si>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</si>
  <si>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</si>
  <si>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</si>
  <si>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</si>
  <si>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</si>
  <si>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</si>
  <si>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</si>
  <si>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</si>
  <si>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</si>
  <si>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</si>
  <si>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</si>
  <si>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</si>
  <si>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</si>
  <si>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</si>
  <si>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</si>
  <si>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</si>
  <si>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</si>
  <si>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</si>
  <si>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</si>
  <si>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</si>
  <si>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</si>
  <si>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</si>
  <si>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</si>
  <si>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</si>
  <si>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</si>
  <si>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</si>
  <si>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</si>
  <si>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</si>
  <si>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</si>
  <si>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</si>
  <si>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</si>
  <si>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</si>
  <si>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</si>
  <si>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</si>
  <si>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</si>
  <si>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</si>
  <si>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</si>
  <si>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</si>
  <si>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</si>
  <si>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</si>
  <si>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</si>
  <si>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</si>
  <si>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</si>
  <si>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</si>
  <si>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</si>
  <si>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</si>
  <si>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</si>
  <si>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</si>
  <si>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</si>
  <si>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</si>
  <si>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</si>
  <si>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</si>
  <si>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</si>
  <si>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</si>
  <si>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</si>
  <si>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</si>
  <si>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</si>
  <si>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</si>
  <si>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</si>
  <si>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</si>
  <si>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</si>
  <si>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</si>
  <si>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</si>
  <si>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</si>
  <si>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</si>
  <si>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</si>
  <si>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</si>
  <si>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</si>
  <si>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</si>
  <si>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</si>
  <si>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</si>
  <si>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</si>
  <si>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</si>
  <si>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</si>
  <si>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</si>
  <si>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</si>
  <si>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</si>
  <si>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</si>
  <si>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</si>
  <si>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</si>
  <si>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</si>
  <si>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</si>
  <si>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</si>
  <si>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</si>
  <si>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</si>
  <si>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</si>
  <si>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</si>
  <si>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</si>
  <si>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</si>
  <si>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</si>
  <si>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</si>
  <si>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</si>
  <si>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</si>
  <si>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</si>
  <si>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</si>
  <si>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</si>
  <si>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</si>
  <si>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</si>
  <si>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</si>
  <si>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</si>
  <si>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</si>
  <si>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</si>
  <si>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</si>
  <si>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</si>
  <si>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</si>
  <si>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</si>
  <si>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</si>
  <si>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</si>
  <si>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</si>
  <si>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</si>
  <si>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</si>
  <si>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</si>
  <si>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</si>
  <si>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</si>
  <si>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</si>
  <si>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</si>
  <si>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</si>
  <si>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</si>
  <si>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</si>
  <si>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</si>
  <si>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</si>
  <si>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</si>
  <si>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</si>
  <si>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</si>
  <si>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</si>
  <si>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</si>
  <si>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</si>
  <si>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</si>
  <si>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</si>
  <si>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</si>
  <si>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</si>
  <si>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</si>
  <si>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</si>
  <si>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</si>
  <si>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</si>
  <si>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</si>
  <si>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</si>
  <si>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</si>
  <si>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</si>
  <si>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</si>
  <si>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</si>
  <si>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</si>
  <si>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</si>
  <si>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</si>
  <si>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</si>
  <si>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</si>
  <si>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</si>
  <si>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</si>
  <si>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</si>
  <si>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</si>
  <si>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</si>
  <si>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</si>
  <si>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</si>
  <si>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</si>
  <si>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</si>
  <si>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</si>
  <si>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</si>
  <si>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</si>
  <si>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</si>
  <si>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</si>
  <si>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</si>
  <si>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</si>
  <si>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</si>
  <si>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</si>
  <si>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</si>
  <si>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</si>
  <si>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</si>
  <si>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</si>
  <si>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</si>
  <si>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</si>
  <si>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</si>
  <si>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</si>
  <si>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</si>
  <si>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</si>
  <si>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</si>
  <si>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</si>
  <si>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</si>
  <si>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</si>
  <si>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</si>
  <si>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</si>
  <si>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</si>
  <si>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</si>
  <si>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</si>
  <si>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</si>
  <si>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</si>
  <si>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</si>
  <si>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</si>
  <si>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</si>
  <si>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</si>
  <si>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</si>
  <si>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</si>
  <si>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</si>
  <si>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</si>
  <si>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</si>
  <si>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</si>
  <si>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</si>
  <si>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</si>
  <si>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</si>
  <si>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</si>
  <si>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</si>
  <si>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</si>
  <si>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</si>
  <si>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</si>
  <si>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</si>
  <si>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</si>
  <si>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</si>
  <si>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</si>
  <si>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</si>
  <si>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</si>
  <si>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</si>
  <si>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</si>
  <si>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</si>
  <si>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</si>
  <si>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</si>
  <si>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</si>
  <si>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</si>
  <si>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</si>
  <si>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</si>
  <si>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</si>
  <si>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</si>
  <si>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</si>
  <si>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</si>
  <si>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</si>
  <si>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</si>
  <si>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</si>
  <si>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</si>
  <si>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</si>
  <si>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</si>
  <si>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</si>
  <si>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</si>
  <si>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</si>
  <si>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</si>
  <si>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</si>
  <si>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</si>
  <si>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</si>
  <si>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</si>
  <si>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</si>
  <si>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</si>
  <si>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</si>
  <si>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</si>
  <si>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</si>
  <si>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</si>
  <si>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</si>
  <si>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</si>
  <si>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</si>
  <si>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</si>
  <si>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</si>
  <si>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</si>
  <si>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</si>
  <si>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</si>
  <si>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</si>
  <si>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</si>
  <si>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</si>
  <si>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</si>
  <si>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</si>
  <si>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</si>
  <si>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</si>
  <si>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</si>
  <si>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</si>
  <si>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</si>
  <si>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</si>
  <si>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</si>
  <si>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</si>
  <si>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</si>
  <si>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</si>
  <si>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</si>
  <si>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</si>
  <si>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</si>
  <si>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</si>
  <si>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</si>
  <si>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</si>
  <si>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</si>
  <si>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</si>
  <si>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</si>
  <si>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</si>
  <si>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</si>
  <si>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</si>
  <si>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</si>
  <si>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</si>
  <si>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</si>
  <si>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</si>
  <si>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</si>
  <si>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</si>
  <si>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</si>
  <si>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</si>
  <si>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</si>
  <si>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</si>
  <si>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</si>
  <si>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</si>
  <si>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</si>
  <si>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</si>
  <si>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</si>
  <si>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</si>
  <si>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</si>
  <si>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</si>
  <si>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</si>
  <si>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</si>
  <si>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</si>
  <si>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</si>
  <si>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</si>
  <si>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</si>
  <si>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</si>
  <si>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</si>
  <si>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</si>
  <si>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</si>
  <si>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</si>
  <si>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</si>
  <si>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</si>
  <si>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</si>
  <si>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</si>
  <si>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</si>
  <si>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</si>
  <si>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</si>
  <si>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</si>
  <si>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</si>
  <si>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</si>
  <si>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</si>
  <si>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</si>
  <si>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</si>
  <si>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</si>
  <si>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</si>
  <si>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</si>
  <si>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</si>
  <si>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</si>
  <si>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</si>
  <si>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</si>
  <si>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</si>
  <si>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</si>
  <si>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</si>
  <si>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</si>
  <si>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</si>
  <si>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</si>
  <si>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</si>
  <si>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</si>
  <si>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</si>
  <si>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</si>
  <si>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</si>
  <si>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</si>
  <si>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</si>
  <si>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</si>
  <si>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</si>
  <si>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</si>
  <si>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</si>
  <si>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</si>
  <si>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</si>
  <si>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</si>
  <si>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</si>
  <si>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</si>
  <si>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</si>
  <si>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</si>
  <si>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</si>
  <si>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</si>
  <si>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</si>
  <si>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</si>
  <si>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</si>
  <si>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</si>
  <si>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</si>
  <si>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</si>
  <si>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</si>
  <si>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</si>
  <si>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</si>
  <si>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</si>
  <si>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</si>
  <si>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</si>
  <si>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</si>
  <si>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</si>
  <si>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</si>
  <si>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</si>
  <si>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</si>
  <si>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</si>
  <si>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</si>
  <si>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</si>
  <si>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</si>
  <si>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</si>
  <si>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</si>
  <si>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</si>
  <si>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</si>
  <si>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</si>
  <si>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</si>
  <si>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</si>
  <si>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</si>
  <si>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</si>
  <si>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</si>
  <si>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</si>
  <si>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</si>
  <si>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</si>
  <si>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</si>
  <si>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</si>
  <si>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</si>
  <si>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</si>
  <si>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</si>
  <si>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</si>
  <si>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</si>
  <si>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</si>
  <si>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</si>
  <si>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</si>
  <si>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</si>
  <si>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</si>
  <si>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</si>
  <si>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</si>
  <si>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</si>
  <si>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</si>
  <si>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</si>
  <si>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</si>
  <si>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</si>
  <si>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</si>
  <si>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</si>
  <si>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</si>
  <si>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</si>
  <si>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</si>
  <si>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</si>
  <si>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</si>
  <si>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</si>
  <si>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</si>
  <si>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</si>
  <si>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</si>
  <si>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</si>
  <si>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</si>
  <si>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</si>
  <si>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</si>
  <si>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</si>
  <si>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</si>
  <si>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</si>
  <si>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</si>
  <si>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</si>
  <si>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</si>
  <si>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</si>
  <si>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</si>
  <si>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</si>
  <si>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</si>
  <si>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</si>
  <si>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</si>
  <si>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</si>
  <si>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</si>
  <si>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</si>
  <si>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</si>
  <si>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</si>
  <si>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</si>
  <si>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</si>
  <si>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</si>
  <si>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</si>
  <si>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</si>
  <si>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</si>
  <si>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</si>
  <si>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</si>
  <si>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</si>
  <si>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</si>
  <si>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</si>
  <si>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</si>
  <si>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</si>
  <si>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</si>
  <si>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</si>
  <si>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</si>
  <si>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</si>
  <si>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</si>
  <si>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</si>
  <si>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</si>
  <si>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</si>
  <si>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</si>
  <si>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</si>
  <si>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</si>
  <si>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</si>
  <si>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</si>
  <si>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</si>
  <si>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</si>
  <si>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</si>
  <si>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</si>
  <si>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</si>
  <si>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</si>
  <si>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</si>
  <si>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</si>
  <si>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</si>
  <si>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</si>
  <si>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</si>
  <si>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</si>
  <si>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</si>
  <si>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</si>
  <si>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</si>
  <si>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</si>
  <si>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</si>
  <si>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</si>
  <si>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</si>
  <si>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</si>
  <si>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</si>
  <si>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</si>
  <si>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</si>
  <si>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</si>
  <si>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</si>
  <si>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</si>
  <si>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</si>
  <si>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</si>
  <si>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</si>
  <si>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</si>
  <si>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</si>
  <si>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</si>
  <si>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</si>
  <si>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</si>
  <si>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</si>
  <si>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</si>
  <si>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</si>
  <si>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</si>
  <si>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</si>
  <si>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</si>
  <si>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</si>
  <si>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</si>
  <si>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</si>
  <si>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</si>
  <si>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</si>
  <si>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</si>
  <si>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</si>
  <si>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</si>
  <si>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</si>
  <si>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</si>
  <si>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</si>
  <si>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</si>
  <si>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</si>
  <si>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</si>
  <si>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</si>
  <si>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</si>
  <si>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</si>
  <si>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</si>
  <si>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</si>
  <si>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</si>
  <si>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</si>
  <si>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</si>
  <si>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</si>
  <si>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</si>
  <si>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</si>
  <si>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</si>
  <si>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</si>
  <si>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</si>
  <si>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</si>
  <si>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</si>
  <si>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</si>
  <si>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</si>
  <si>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</si>
  <si>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</si>
  <si>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</si>
  <si>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</si>
  <si>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</si>
  <si>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</si>
  <si>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</si>
  <si>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</si>
  <si>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</si>
  <si>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</si>
  <si>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</si>
  <si>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</si>
  <si>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</si>
  <si>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</si>
  <si>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</si>
  <si>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</si>
  <si>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</si>
  <si>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</si>
  <si>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</si>
  <si>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</si>
  <si>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</si>
  <si>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</si>
  <si>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</si>
  <si>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</si>
  <si>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</si>
  <si>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</si>
  <si>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</si>
  <si>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</si>
  <si>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</si>
  <si>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</si>
  <si>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</si>
  <si>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</si>
  <si>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</si>
  <si>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</si>
  <si>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</si>
  <si>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</si>
  <si>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</si>
  <si>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</si>
  <si>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</si>
  <si>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</si>
  <si>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</si>
  <si>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</si>
  <si>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</si>
  <si>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</si>
  <si>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</si>
  <si>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</si>
  <si>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</si>
  <si>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</si>
  <si>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</si>
  <si>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</si>
  <si>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</si>
  <si>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</si>
  <si>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</si>
  <si>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</si>
  <si>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</si>
  <si>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</si>
  <si>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</si>
  <si>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</si>
  <si>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</si>
  <si>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</si>
  <si>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</si>
  <si>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</si>
  <si>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</si>
  <si>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</si>
  <si>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</si>
  <si>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</si>
  <si>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</si>
  <si>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</si>
  <si>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</si>
  <si>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</si>
  <si>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</si>
  <si>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</si>
  <si>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</si>
  <si>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</si>
  <si>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</si>
  <si>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</si>
  <si>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</si>
  <si>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</si>
  <si>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</si>
  <si>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</si>
  <si>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</si>
  <si>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</si>
  <si>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</si>
  <si>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</si>
  <si>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</si>
  <si>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</si>
  <si>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</si>
  <si>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</si>
  <si>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</si>
  <si>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</si>
  <si>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</si>
  <si>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</si>
  <si>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</si>
  <si>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</si>
  <si>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</si>
  <si>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</si>
  <si>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</si>
  <si>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</si>
  <si>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</si>
  <si>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</si>
  <si>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</si>
  <si>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</si>
  <si>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</si>
  <si>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</si>
  <si>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</si>
  <si>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</si>
  <si>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</si>
  <si>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</si>
  <si>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</si>
  <si>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</si>
  <si>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</si>
  <si>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</si>
  <si>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</si>
  <si>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</si>
  <si>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</si>
  <si>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</si>
  <si>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</si>
  <si>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</si>
  <si>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</si>
  <si>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</si>
  <si>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</si>
  <si>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</si>
  <si>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</si>
  <si>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</si>
  <si>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</si>
  <si>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</si>
  <si>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</si>
  <si>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</si>
  <si>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</si>
  <si>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</si>
  <si>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</si>
  <si>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</si>
  <si>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</si>
  <si>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</si>
  <si>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</si>
  <si>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</si>
  <si>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</si>
  <si>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</si>
  <si>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</si>
  <si>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</si>
  <si>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</si>
  <si>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</si>
  <si>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</si>
  <si>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</si>
  <si>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</si>
  <si>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</si>
  <si>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</si>
  <si>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</si>
  <si>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</si>
  <si>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</si>
  <si>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</si>
  <si>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</si>
  <si>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</si>
  <si>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</si>
  <si>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</si>
  <si>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</si>
  <si>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</si>
  <si>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</si>
  <si>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</si>
  <si>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</si>
  <si>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</si>
  <si>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</si>
  <si>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</si>
  <si>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</si>
  <si>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</si>
  <si>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</si>
  <si>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</si>
  <si>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</si>
  <si>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</si>
  <si>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</si>
  <si>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</si>
  <si>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</si>
  <si>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</si>
  <si>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</si>
  <si>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</si>
  <si>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</si>
  <si>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</si>
  <si>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</si>
  <si>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</si>
  <si>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</si>
  <si>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</si>
  <si>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</si>
  <si>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</si>
  <si>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</si>
  <si>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</si>
  <si>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</si>
  <si>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</si>
  <si>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</si>
  <si>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</si>
  <si>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</si>
  <si>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</si>
  <si>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</si>
  <si>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</si>
  <si>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</si>
  <si>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</si>
  <si>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</si>
  <si>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</si>
  <si>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</si>
  <si>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</si>
  <si>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</si>
  <si>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</si>
  <si>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</si>
  <si>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</si>
  <si>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</si>
  <si>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</si>
  <si>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</si>
  <si>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</si>
  <si>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</si>
  <si>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</si>
  <si>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</si>
  <si>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</si>
  <si>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</si>
  <si>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</si>
  <si>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</si>
  <si>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</si>
  <si>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</si>
  <si>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</si>
  <si>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</si>
  <si>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</si>
  <si>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</si>
  <si>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</si>
  <si>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</si>
  <si>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</si>
  <si>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</si>
  <si>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</si>
  <si>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</si>
  <si>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</si>
  <si>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</si>
  <si>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</si>
  <si>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</si>
  <si>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</si>
  <si>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</si>
  <si>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</si>
  <si>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</si>
  <si>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</si>
  <si>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</si>
  <si>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</si>
  <si>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</si>
  <si>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</si>
  <si>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</si>
  <si>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</si>
  <si>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</si>
  <si>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</si>
  <si>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</si>
  <si>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</si>
  <si>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</si>
  <si>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</si>
  <si>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</si>
  <si>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</si>
  <si>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</si>
  <si>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</si>
  <si>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</si>
  <si>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</si>
  <si>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</si>
  <si>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</si>
  <si>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</si>
  <si>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</si>
  <si>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</si>
  <si>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</si>
  <si>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</si>
  <si>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</si>
  <si>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</si>
  <si>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</si>
  <si>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</si>
  <si>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</si>
  <si>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</si>
  <si>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</si>
  <si>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</si>
  <si>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</si>
  <si>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</si>
  <si>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</si>
  <si>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</si>
  <si>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</si>
  <si>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</si>
  <si>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</si>
  <si>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</si>
  <si>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</si>
  <si>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</si>
  <si>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</si>
  <si>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</si>
  <si>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</si>
  <si>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</si>
  <si>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</si>
  <si>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</si>
  <si>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</si>
  <si>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</si>
  <si>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</si>
  <si>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</si>
  <si>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</si>
  <si>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</si>
  <si>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</si>
  <si>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</si>
  <si>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</si>
  <si>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</si>
  <si>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</si>
  <si>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</si>
  <si>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</si>
  <si>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</si>
  <si>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</si>
  <si>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</si>
  <si>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</si>
  <si>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</si>
  <si>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</si>
  <si>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</si>
  <si>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</si>
  <si>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</si>
  <si>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</si>
  <si>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</si>
  <si>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</si>
  <si>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</si>
  <si>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</si>
  <si>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</si>
  <si>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</si>
  <si>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</si>
  <si>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</si>
  <si>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</si>
  <si>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</si>
  <si>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</si>
  <si>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</si>
  <si>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</si>
  <si>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</si>
  <si>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</si>
  <si>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</si>
  <si>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</si>
  <si>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</si>
  <si>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</si>
  <si>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</si>
  <si>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</si>
  <si>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</si>
  <si>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</si>
  <si>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</si>
  <si>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</si>
  <si>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</si>
  <si>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</si>
  <si>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</si>
  <si>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</si>
  <si>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</si>
  <si>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</si>
  <si>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</si>
  <si>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</si>
  <si>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</si>
  <si>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</si>
  <si>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</si>
  <si>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</si>
  <si>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</si>
  <si>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</si>
  <si>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</si>
  <si>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</si>
  <si>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</si>
  <si>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</si>
  <si>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</si>
  <si>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</si>
  <si>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</si>
  <si>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</si>
  <si>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</si>
  <si>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</si>
  <si>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</si>
  <si>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</si>
  <si>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</si>
  <si>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</si>
  <si>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</si>
  <si>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</si>
  <si>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</si>
  <si>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</si>
  <si>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</si>
  <si>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</si>
  <si>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</si>
  <si>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</si>
  <si>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</si>
  <si>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</si>
  <si>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</si>
  <si>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</si>
  <si>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</si>
  <si>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</si>
  <si>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</si>
  <si>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</si>
  <si>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</si>
  <si>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</si>
  <si>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</si>
  <si>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</si>
  <si>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</si>
  <si>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</si>
  <si>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</si>
  <si>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</si>
  <si>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</si>
  <si>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</si>
  <si>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</si>
  <si>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</si>
  <si>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</si>
  <si>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</si>
  <si>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</si>
  <si>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</si>
  <si>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</si>
  <si>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</si>
  <si>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</si>
  <si>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</si>
  <si>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</si>
  <si>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</si>
  <si>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</si>
  <si>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</si>
  <si>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</si>
  <si>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</si>
  <si>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</si>
  <si>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</si>
  <si>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</si>
  <si>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</si>
  <si>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</si>
  <si>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</si>
  <si>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</si>
  <si>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</si>
  <si>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</si>
  <si>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</si>
  <si>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</si>
  <si>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</si>
  <si>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</si>
  <si>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</si>
  <si>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</si>
  <si>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</si>
  <si>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</si>
  <si>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</si>
  <si>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</si>
  <si>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</si>
  <si>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</si>
  <si>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</si>
  <si>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</si>
  <si>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</si>
  <si>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</si>
  <si>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</si>
  <si>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</si>
  <si>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</si>
  <si>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</si>
  <si>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</si>
  <si>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</si>
  <si>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</si>
  <si>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</si>
  <si>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</si>
  <si>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</si>
  <si>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</si>
  <si>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</si>
  <si>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</si>
  <si>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</si>
  <si>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</si>
  <si>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</si>
  <si>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</si>
  <si>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</si>
  <si>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</si>
  <si>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</si>
  <si>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</si>
  <si>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</si>
  <si>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</si>
  <si>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</si>
  <si>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</si>
  <si>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</si>
  <si>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</si>
  <si>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</si>
  <si>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</si>
  <si>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</si>
  <si>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</si>
  <si>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</si>
  <si>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</si>
  <si>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</si>
  <si>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</si>
  <si>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</si>
  <si>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</si>
  <si>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</si>
  <si>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</si>
  <si>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</si>
  <si>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</si>
  <si>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</si>
  <si>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</si>
  <si>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</si>
  <si>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</si>
  <si>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</si>
  <si>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</si>
  <si>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</si>
  <si>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</si>
  <si>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</si>
  <si>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</si>
  <si>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</si>
  <si>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</si>
  <si>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</si>
  <si>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</si>
  <si>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</si>
  <si>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</si>
  <si>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</si>
  <si>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</si>
  <si>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</si>
  <si>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</si>
  <si>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</si>
  <si>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</si>
  <si>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</si>
  <si>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</si>
  <si>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</si>
  <si>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</si>
  <si>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</si>
  <si>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</si>
  <si>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</si>
  <si>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</si>
  <si>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</si>
  <si>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</si>
  <si>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</si>
  <si>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</si>
  <si>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</si>
  <si>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</si>
  <si>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</si>
  <si>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</si>
  <si>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</si>
  <si>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</si>
  <si>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</si>
  <si>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</si>
  <si>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</si>
  <si>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</si>
  <si>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</si>
  <si>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</si>
  <si>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</si>
  <si>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</si>
  <si>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</si>
  <si>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</si>
  <si>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</si>
  <si>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</si>
  <si>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</si>
  <si>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</si>
  <si>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</si>
  <si>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</si>
  <si>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</si>
  <si>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</si>
  <si>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</si>
  <si>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</si>
  <si>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</si>
  <si>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</si>
  <si>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</si>
  <si>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</si>
  <si>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</si>
  <si>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</si>
  <si>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</si>
  <si>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</si>
  <si>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</si>
  <si>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</si>
  <si>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</si>
  <si>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</si>
  <si>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</si>
  <si>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</si>
  <si>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</si>
  <si>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</si>
  <si>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</si>
  <si>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</si>
  <si>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</si>
  <si>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</si>
  <si>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</si>
  <si>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</si>
  <si>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</si>
  <si>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</si>
  <si>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</si>
  <si>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</si>
  <si>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</si>
  <si>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</si>
  <si>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</si>
  <si>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</si>
  <si>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</si>
  <si>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</si>
  <si>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</si>
  <si>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</si>
  <si>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</si>
  <si>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</si>
  <si>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</si>
  <si>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</si>
  <si>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</si>
  <si>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</si>
  <si>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</si>
  <si>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</si>
  <si>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</si>
  <si>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</si>
  <si>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</si>
  <si>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</si>
  <si>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</si>
  <si>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</si>
  <si>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</si>
  <si>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</si>
  <si>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</si>
  <si>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</si>
  <si>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</si>
  <si>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</si>
  <si>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</si>
  <si>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</si>
  <si>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</si>
  <si>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</si>
  <si>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</si>
  <si>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</si>
  <si>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</si>
  <si>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</si>
  <si>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</si>
  <si>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</si>
  <si>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</si>
  <si>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</si>
  <si>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</si>
  <si>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</si>
  <si>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</si>
  <si>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</si>
  <si>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</si>
  <si>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</si>
  <si>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</si>
  <si>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</si>
  <si>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</si>
  <si>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</si>
  <si>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</si>
  <si>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</si>
  <si>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</si>
  <si>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</si>
  <si>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</si>
  <si>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</si>
  <si>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</si>
  <si>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</si>
  <si>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</si>
  <si>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</si>
  <si>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</si>
  <si>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</si>
  <si>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</si>
  <si>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</si>
  <si>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</si>
  <si>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</si>
  <si>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</si>
  <si>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</si>
  <si>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</si>
  <si>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</si>
  <si>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</si>
  <si>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</si>
  <si>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</si>
  <si>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</si>
  <si>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</si>
  <si>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</si>
  <si>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</si>
  <si>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</si>
  <si>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</si>
  <si>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</si>
  <si>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</si>
  <si>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</si>
  <si>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</si>
  <si>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</si>
  <si>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</si>
  <si>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</si>
  <si>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</si>
  <si>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</si>
  <si>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</si>
  <si>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</si>
  <si>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</si>
  <si>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</si>
  <si>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</si>
  <si>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</si>
  <si>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</si>
  <si>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</si>
  <si>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</si>
  <si>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</si>
  <si>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</si>
  <si>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</si>
  <si>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</si>
  <si>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</si>
  <si>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</si>
  <si>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</si>
  <si>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</si>
  <si>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</si>
  <si>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</si>
  <si>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</si>
  <si>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</si>
  <si>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</si>
  <si>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</si>
  <si>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</si>
  <si>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</si>
  <si>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</si>
  <si>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</si>
  <si>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</si>
  <si>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</si>
  <si>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</si>
  <si>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</si>
  <si>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</si>
  <si>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</si>
  <si>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</si>
  <si>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</si>
  <si>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</si>
  <si>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</si>
  <si>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</si>
  <si>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</si>
  <si>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</si>
  <si>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</si>
  <si>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</si>
  <si>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</si>
  <si>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</si>
  <si>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</si>
  <si>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</si>
  <si>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</si>
  <si>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</si>
  <si>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</si>
  <si>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</si>
  <si>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</si>
  <si>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</si>
  <si>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</si>
  <si>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</si>
  <si>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</si>
  <si>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</si>
  <si>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</si>
  <si>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</si>
  <si>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</si>
  <si>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</si>
  <si>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</si>
  <si>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</si>
  <si>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</si>
  <si>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</si>
  <si>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</si>
  <si>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</si>
  <si>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</si>
  <si>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</si>
  <si>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</si>
  <si>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</si>
  <si>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</si>
  <si>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</si>
  <si>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</si>
  <si>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</si>
  <si>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</si>
  <si>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</si>
  <si>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</si>
  <si>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</si>
  <si>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</si>
  <si>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</si>
  <si>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</si>
  <si>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</si>
  <si>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</si>
  <si>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</si>
  <si>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</si>
  <si>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</si>
  <si>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</si>
  <si>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</si>
  <si>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</si>
  <si>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</si>
  <si>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</si>
  <si>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</si>
  <si>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</si>
  <si>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</si>
  <si>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</si>
  <si>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</si>
  <si>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</si>
  <si>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</si>
  <si>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</si>
  <si>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</si>
  <si>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</si>
  <si>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</si>
  <si>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</si>
  <si>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</si>
  <si>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</si>
  <si>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</si>
  <si>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</si>
  <si>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</si>
  <si>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</si>
  <si>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</si>
  <si>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</si>
  <si>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</si>
  <si>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</si>
  <si>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</si>
  <si>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</si>
  <si>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</si>
  <si>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</si>
  <si>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</si>
  <si>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</si>
  <si>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</si>
  <si>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</si>
  <si>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</si>
  <si>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</si>
  <si>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</si>
  <si>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</si>
  <si>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</si>
  <si>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</si>
  <si>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</si>
  <si>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</si>
  <si>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</si>
  <si>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</si>
  <si>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</si>
  <si>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</si>
  <si>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</si>
  <si>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</si>
  <si>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</si>
  <si>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</si>
  <si>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</si>
  <si>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</si>
  <si>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</si>
  <si>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</si>
  <si>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</si>
  <si>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</si>
  <si>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</si>
  <si>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</si>
  <si>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</si>
  <si>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</si>
  <si>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</si>
  <si>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</si>
  <si>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</si>
  <si>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</si>
  <si>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</si>
  <si>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</si>
  <si>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</si>
  <si>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</si>
  <si>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</si>
  <si>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</si>
  <si>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</si>
  <si>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</si>
  <si>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</si>
  <si>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</si>
  <si>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</si>
  <si>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</si>
  <si>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</si>
  <si>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</si>
  <si>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</si>
  <si>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</si>
  <si>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</si>
  <si>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</si>
  <si>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</si>
  <si>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</si>
  <si>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</si>
  <si>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</si>
  <si>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</si>
  <si>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</si>
  <si>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</si>
  <si>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</si>
  <si>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</si>
  <si>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</si>
  <si>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</si>
  <si>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</si>
  <si>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</si>
  <si>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</si>
  <si>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</si>
  <si>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</si>
  <si>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</si>
  <si>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</si>
  <si>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</si>
  <si>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</si>
  <si>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</si>
  <si>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</si>
  <si>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</si>
  <si>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</si>
  <si>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</si>
  <si>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</si>
  <si>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</si>
  <si>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</si>
  <si>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</si>
  <si>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</si>
  <si>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</si>
  <si>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</si>
  <si>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</si>
  <si>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</si>
  <si>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</si>
  <si>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</si>
  <si>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</si>
  <si>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</si>
  <si>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</si>
  <si>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</si>
  <si>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</si>
  <si>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</si>
  <si>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</si>
  <si>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</si>
  <si>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</si>
  <si>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</si>
  <si>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</si>
  <si>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</si>
  <si>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</si>
  <si>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</si>
  <si>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</si>
  <si>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</si>
  <si>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</si>
  <si>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</si>
  <si>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</si>
  <si>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</si>
  <si>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</si>
  <si>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</si>
  <si>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</si>
  <si>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</si>
  <si>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</si>
  <si>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</si>
  <si>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</si>
  <si>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</si>
  <si>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</si>
  <si>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</si>
  <si>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</si>
  <si>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</si>
  <si>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</si>
  <si>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</si>
  <si>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</si>
  <si>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</si>
  <si>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</si>
  <si>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</si>
  <si>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</si>
  <si>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</si>
  <si>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</si>
  <si>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</si>
  <si>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</si>
  <si>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</si>
  <si>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</si>
  <si>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</si>
  <si>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</si>
  <si>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</si>
  <si>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</si>
  <si>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</si>
  <si>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</si>
  <si>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</si>
  <si>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</si>
  <si>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</si>
  <si>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</si>
  <si>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</si>
  <si>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</si>
  <si>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</si>
  <si>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</si>
  <si>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</si>
  <si>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</si>
  <si>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</si>
  <si>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</si>
  <si>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</si>
  <si>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</si>
  <si>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</si>
  <si>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</si>
  <si>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</si>
  <si>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</si>
  <si>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</si>
  <si>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</si>
  <si>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</si>
  <si>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</si>
  <si>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</si>
  <si>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</si>
  <si>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</si>
  <si>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</si>
  <si>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</si>
  <si>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</si>
  <si>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</si>
  <si>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</si>
  <si>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</si>
  <si>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</si>
  <si>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</si>
  <si>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</si>
  <si>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</si>
  <si>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</si>
  <si>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</si>
  <si>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</si>
  <si>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</si>
  <si>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</si>
  <si>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</si>
  <si>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</si>
  <si>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</si>
  <si>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</si>
  <si>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</si>
  <si>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</si>
  <si>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</si>
  <si>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</si>
  <si>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</si>
  <si>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</si>
  <si>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</si>
  <si>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</si>
  <si>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</si>
  <si>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</si>
  <si>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</si>
  <si>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</si>
  <si>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</si>
  <si>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</si>
  <si>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</si>
  <si>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</si>
  <si>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</si>
  <si>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</si>
  <si>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</si>
  <si>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</si>
  <si>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</si>
  <si>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</si>
  <si>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</si>
  <si>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</si>
  <si>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</si>
  <si>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</si>
  <si>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</si>
  <si>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</si>
  <si>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</si>
  <si>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</si>
  <si>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</si>
  <si>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</si>
  <si>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</si>
  <si>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</si>
  <si>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</si>
  <si>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</si>
  <si>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</si>
  <si>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</si>
  <si>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</si>
  <si>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</si>
  <si>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</si>
  <si>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</si>
  <si>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</si>
  <si>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</si>
  <si>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</si>
  <si>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</si>
  <si>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</si>
  <si>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</si>
  <si>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</si>
  <si>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</si>
  <si>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</si>
  <si>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</si>
  <si>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</si>
  <si>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</si>
  <si>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</si>
  <si>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</si>
  <si>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</si>
  <si>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</si>
  <si>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</si>
  <si>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</si>
  <si>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</si>
  <si>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</si>
  <si>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</si>
  <si>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</si>
  <si>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</si>
  <si>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</si>
  <si>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</si>
  <si>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</si>
  <si>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</si>
  <si>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</si>
  <si>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</si>
  <si>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</si>
  <si>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</si>
  <si>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</si>
  <si>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</si>
  <si>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</si>
  <si>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</si>
  <si>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</si>
  <si>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</si>
  <si>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</si>
  <si>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</si>
  <si>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</si>
  <si>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</si>
  <si>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</si>
  <si>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</si>
  <si>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</si>
  <si>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</si>
  <si>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</si>
  <si>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</si>
  <si>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</si>
  <si>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</si>
  <si>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</si>
  <si>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</si>
  <si>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</si>
  <si>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</si>
  <si>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</si>
  <si>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</si>
  <si>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</si>
  <si>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</si>
  <si>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</si>
  <si>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</si>
  <si>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</si>
  <si>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</si>
  <si>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</si>
  <si>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</si>
  <si>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</si>
  <si>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</si>
  <si>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</si>
  <si>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</si>
  <si>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</si>
  <si>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</si>
  <si>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</si>
  <si>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</si>
  <si>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</si>
  <si>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</si>
  <si>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</si>
  <si>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</si>
  <si>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</si>
  <si>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</si>
  <si>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</si>
  <si>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</si>
  <si>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</si>
  <si>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</si>
  <si>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</si>
  <si>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</si>
  <si>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</si>
  <si>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</si>
  <si>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</si>
  <si>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</si>
  <si>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</si>
  <si>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</si>
  <si>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</si>
  <si>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</si>
  <si>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</si>
  <si>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</si>
  <si>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</si>
  <si>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</si>
  <si>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</si>
  <si>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</si>
  <si>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</si>
  <si>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</si>
  <si>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</si>
  <si>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</si>
  <si>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</si>
  <si>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</si>
  <si>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</si>
  <si>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</si>
  <si>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</si>
  <si>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</si>
  <si>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</si>
  <si>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</si>
  <si>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</si>
  <si>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</si>
  <si>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</si>
  <si>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</si>
  <si>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</si>
  <si>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</si>
  <si>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</si>
  <si>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</si>
  <si>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</si>
  <si>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</si>
  <si>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</si>
  <si>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</si>
  <si>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</si>
  <si>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</si>
  <si>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</si>
  <si>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</si>
  <si>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</si>
  <si>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</si>
  <si>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</si>
  <si>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</si>
  <si>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</si>
  <si>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</si>
  <si>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</si>
  <si>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</si>
  <si>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</si>
  <si>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</si>
  <si>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</si>
  <si>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</si>
  <si>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</si>
  <si>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</si>
  <si>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</si>
  <si>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</si>
  <si>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</si>
  <si>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</si>
  <si>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</si>
  <si>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</si>
  <si>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</si>
  <si>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</si>
  <si>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</si>
  <si>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</si>
  <si>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</si>
  <si>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</si>
  <si>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</si>
  <si>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</si>
  <si>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</si>
  <si>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</si>
  <si>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</si>
  <si>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</si>
  <si>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</si>
  <si>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</si>
  <si>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</si>
  <si>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</si>
  <si>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</si>
  <si>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</si>
  <si>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</si>
  <si>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</si>
  <si>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</si>
  <si>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</si>
  <si>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</si>
  <si>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</si>
  <si>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</si>
  <si>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</si>
  <si>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</si>
  <si>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</si>
  <si>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</si>
  <si>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</si>
  <si>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</si>
  <si>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</si>
  <si>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</si>
  <si>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</si>
  <si>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</si>
  <si>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</si>
  <si>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</si>
  <si>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</si>
  <si>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</si>
  <si>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</si>
  <si>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</si>
  <si>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</si>
  <si>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</si>
  <si>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</si>
  <si>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</si>
  <si>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</si>
  <si>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</si>
  <si>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</si>
  <si>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</si>
  <si>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</si>
  <si>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</si>
  <si>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</si>
  <si>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</si>
  <si>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</si>
  <si>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</si>
  <si>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</si>
  <si>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</si>
  <si>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</si>
  <si>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</si>
  <si>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</si>
  <si>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</si>
  <si>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</si>
  <si>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</si>
  <si>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</si>
  <si>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</si>
  <si>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</si>
  <si>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</si>
  <si>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</si>
  <si>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</si>
  <si>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</si>
  <si>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</si>
  <si>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</si>
  <si>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</si>
  <si>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</si>
  <si>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</si>
  <si>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</si>
  <si>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</si>
  <si>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</si>
  <si>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</si>
  <si>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</si>
  <si>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</si>
  <si>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</si>
  <si>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</si>
  <si>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</si>
  <si>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</si>
  <si>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</si>
  <si>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</si>
  <si>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</si>
  <si>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</si>
  <si>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</si>
  <si>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</si>
  <si>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</si>
  <si>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</si>
  <si>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</si>
  <si>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</si>
  <si>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</si>
  <si>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</si>
  <si>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</si>
  <si>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</si>
  <si>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</si>
  <si>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</si>
  <si>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</si>
  <si>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</si>
  <si>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</si>
  <si>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</si>
  <si>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</si>
  <si>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</si>
  <si>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</si>
  <si>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</si>
  <si>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</si>
  <si>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</si>
  <si>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</si>
  <si>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</si>
  <si>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</si>
  <si>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</si>
  <si>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</si>
  <si>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</si>
  <si>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</si>
  <si>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</si>
  <si>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</si>
  <si>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</si>
  <si>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</si>
  <si>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</si>
  <si>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</si>
  <si>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</si>
  <si>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</si>
  <si>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</si>
  <si>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</si>
  <si>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</si>
  <si>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</si>
  <si>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</si>
  <si>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</si>
  <si>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</si>
  <si>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</si>
  <si>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</si>
  <si>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</si>
  <si>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</si>
  <si>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</si>
  <si>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</si>
  <si>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</si>
  <si>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</si>
  <si>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</si>
  <si>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</si>
  <si>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</si>
  <si>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</si>
  <si>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</si>
  <si>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</si>
  <si>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</si>
  <si>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</si>
  <si>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</si>
  <si>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</si>
  <si>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</si>
  <si>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</si>
  <si>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</si>
  <si>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</si>
  <si>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</si>
  <si>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</si>
  <si>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</si>
  <si>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</si>
  <si>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</si>
  <si>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</si>
  <si>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</si>
  <si>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</si>
  <si>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</si>
  <si>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</si>
  <si>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</si>
  <si>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</si>
  <si>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</si>
  <si>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</si>
  <si>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</si>
  <si>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</si>
  <si>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</si>
  <si>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</si>
  <si>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</si>
  <si>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</si>
  <si>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</si>
  <si>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</si>
  <si>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</si>
  <si>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</si>
  <si>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</si>
  <si>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</si>
  <si>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</si>
  <si>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</si>
  <si>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</si>
  <si>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</si>
  <si>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</si>
  <si>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</si>
  <si>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</si>
  <si>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</si>
  <si>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</si>
  <si>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</si>
  <si>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</si>
  <si>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</si>
  <si>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</si>
  <si>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</si>
  <si>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</si>
  <si>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</si>
  <si>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</si>
  <si>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</si>
  <si>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</si>
  <si>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</si>
  <si>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</si>
  <si>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</si>
  <si>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</si>
  <si>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</si>
  <si>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</si>
  <si>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</si>
  <si>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</si>
  <si>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</si>
  <si>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</si>
  <si>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</si>
  <si>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</si>
  <si>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</si>
  <si>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</si>
  <si>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</si>
  <si>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</si>
  <si>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</si>
  <si>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</si>
  <si>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</si>
  <si>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</si>
  <si>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</si>
  <si>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</si>
  <si>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</si>
  <si>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</si>
  <si>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</si>
  <si>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</si>
  <si>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</si>
  <si>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</si>
  <si>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</si>
  <si>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</si>
  <si>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</si>
  <si>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</si>
  <si>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</si>
  <si>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</si>
  <si>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</si>
  <si>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</si>
  <si>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</si>
  <si>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</si>
  <si>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</si>
  <si>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</si>
  <si>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</si>
  <si>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</si>
  <si>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</si>
  <si>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</si>
  <si>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</si>
  <si>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</si>
  <si>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</si>
  <si>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</si>
  <si>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</si>
  <si>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</si>
  <si>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</si>
  <si>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</si>
  <si>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</si>
  <si>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</si>
  <si>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</si>
  <si>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</si>
  <si>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</si>
  <si>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</si>
  <si>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</si>
  <si>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</si>
  <si>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</si>
  <si>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</si>
  <si>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</si>
  <si>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</si>
  <si>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</si>
  <si>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</si>
  <si>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</si>
  <si>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</si>
  <si>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</si>
  <si>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</si>
  <si>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</si>
  <si>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</si>
  <si>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</si>
  <si>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</si>
  <si>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</si>
  <si>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</si>
  <si>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</si>
  <si>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</si>
  <si>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</si>
  <si>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</si>
  <si>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</si>
  <si>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</si>
  <si>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</si>
  <si>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</si>
  <si>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</si>
  <si>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</si>
  <si>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</si>
  <si>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</si>
  <si>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</si>
  <si>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</si>
  <si>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</si>
  <si>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</si>
  <si>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</si>
  <si>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</si>
  <si>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</si>
  <si>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</si>
  <si>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</si>
  <si>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</si>
  <si>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</si>
  <si>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</si>
  <si>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</si>
  <si>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</si>
  <si>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</si>
  <si>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</si>
  <si>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</si>
  <si>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</si>
  <si>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</si>
  <si>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</si>
  <si>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</si>
  <si>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</si>
  <si>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</si>
  <si>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</si>
  <si>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</si>
  <si>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</si>
  <si>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</si>
  <si>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</si>
  <si>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</si>
  <si>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</si>
  <si>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</si>
  <si>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</si>
  <si>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</si>
  <si>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</si>
  <si>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</si>
  <si>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</si>
  <si>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</si>
  <si>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</si>
  <si>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</si>
  <si>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</si>
  <si>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</si>
  <si>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</si>
  <si>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</si>
  <si>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</si>
  <si>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</si>
  <si>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</si>
  <si>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</si>
  <si>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</si>
  <si>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</si>
  <si>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</si>
  <si>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</si>
  <si>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</si>
  <si>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</si>
  <si>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</si>
  <si>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</si>
  <si>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</si>
  <si>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</si>
  <si>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</si>
  <si>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</si>
  <si>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</si>
  <si>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</si>
  <si>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</si>
  <si>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</si>
  <si>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</si>
  <si>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</si>
  <si>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</si>
  <si>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</si>
  <si>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</si>
  <si>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</si>
  <si>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</si>
  <si>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</si>
  <si>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</si>
  <si>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</si>
  <si>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</si>
  <si>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</si>
  <si>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</si>
  <si>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</si>
  <si>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</si>
  <si>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</si>
  <si>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</si>
  <si>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</si>
  <si>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</si>
  <si>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</si>
  <si>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</si>
  <si>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</si>
  <si>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</si>
  <si>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</si>
  <si>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</si>
  <si>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</si>
  <si>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</si>
  <si>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</si>
  <si>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</si>
  <si>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</si>
  <si>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</si>
  <si>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</si>
  <si>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</si>
  <si>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</si>
  <si>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</si>
  <si>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</si>
  <si>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</si>
  <si>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</si>
  <si>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</si>
  <si>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</si>
  <si>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</si>
  <si>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</si>
  <si>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</si>
  <si>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</si>
  <si>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</si>
  <si>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</si>
  <si>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</si>
  <si>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</si>
  <si>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</si>
  <si>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</si>
  <si>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</si>
  <si>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</si>
  <si>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</si>
  <si>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</si>
  <si>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</si>
  <si>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</si>
  <si>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</si>
  <si>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</si>
  <si>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</si>
  <si>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</si>
  <si>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</si>
  <si>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</si>
  <si>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</si>
  <si>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</si>
  <si>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</si>
  <si>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</si>
  <si>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</si>
  <si>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</si>
  <si>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</si>
  <si>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</si>
  <si>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</si>
  <si>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</si>
  <si>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</si>
  <si>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</si>
  <si>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</si>
  <si>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</si>
  <si>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</si>
  <si>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</si>
  <si>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</si>
  <si>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</si>
  <si>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</si>
  <si>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</si>
  <si>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</si>
  <si>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</si>
  <si>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</si>
  <si>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</si>
  <si>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</si>
  <si>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</si>
  <si>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</si>
  <si>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</si>
  <si>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</si>
  <si>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</si>
  <si>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</si>
  <si>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</si>
  <si>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</si>
  <si>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</si>
  <si>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</si>
  <si>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</si>
  <si>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</si>
  <si>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</si>
  <si>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</si>
  <si>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</si>
  <si>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</si>
  <si>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</si>
  <si>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</si>
  <si>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</si>
  <si>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</si>
  <si>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</si>
  <si>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</si>
  <si>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</si>
  <si>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</si>
  <si>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</si>
  <si>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</si>
  <si>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</si>
  <si>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</si>
  <si>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</si>
  <si>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</si>
  <si>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</si>
  <si>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</si>
  <si>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</si>
  <si>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</si>
  <si>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</si>
  <si>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</si>
  <si>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</si>
  <si>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</si>
  <si>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</si>
  <si>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</si>
  <si>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</si>
  <si>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</si>
  <si>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</si>
  <si>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</si>
  <si>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</si>
  <si>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</si>
  <si>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</si>
  <si>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</si>
  <si>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</si>
  <si>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</si>
  <si>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</si>
  <si>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</si>
  <si>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</si>
  <si>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</si>
  <si>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</si>
  <si>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</si>
  <si>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</si>
  <si>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</si>
  <si>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</si>
  <si>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</si>
  <si>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</si>
  <si>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</si>
  <si>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</si>
  <si>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</si>
  <si>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</si>
  <si>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</si>
  <si>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</si>
  <si>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</si>
  <si>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</si>
  <si>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</si>
  <si>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</si>
  <si>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</si>
  <si>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</si>
  <si>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</si>
  <si>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</si>
  <si>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</si>
  <si>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</si>
  <si>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</si>
  <si>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</si>
  <si>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</si>
  <si>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</si>
  <si>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</si>
  <si>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</si>
  <si>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</si>
  <si>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</si>
  <si>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</si>
  <si>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</si>
  <si>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</si>
  <si>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</si>
  <si>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</si>
  <si>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</si>
  <si>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</si>
  <si>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</si>
  <si>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</si>
  <si>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</si>
  <si>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</si>
  <si>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</si>
  <si>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</si>
  <si>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</si>
  <si>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</si>
  <si>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</si>
  <si>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</si>
  <si>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</si>
  <si>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</si>
  <si>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</si>
  <si>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</si>
  <si>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</si>
  <si>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</si>
  <si>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</si>
  <si>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</si>
  <si>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</si>
  <si>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</si>
  <si>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</si>
  <si>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</si>
  <si>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</si>
  <si>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</si>
  <si>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</si>
  <si>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</si>
  <si>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</si>
  <si>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</si>
  <si>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</si>
  <si>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</si>
  <si>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</si>
  <si>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</si>
  <si>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</si>
  <si>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</si>
  <si>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</si>
  <si>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</si>
  <si>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</si>
  <si>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</si>
  <si>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</si>
  <si>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</si>
  <si>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</si>
  <si>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</si>
  <si>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</si>
  <si>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</si>
  <si>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</si>
  <si>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</si>
  <si>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</si>
  <si>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</si>
  <si>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</si>
  <si>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</si>
  <si>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</si>
  <si>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</si>
  <si>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</si>
  <si>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</si>
  <si>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</si>
  <si>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</si>
  <si>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</si>
  <si>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</si>
  <si>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</si>
  <si>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</si>
  <si>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</si>
  <si>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</si>
  <si>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</si>
  <si>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</si>
  <si>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</si>
  <si>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</si>
  <si>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</si>
  <si>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</si>
  <si>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</si>
  <si>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</si>
  <si>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</si>
  <si>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</si>
  <si>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</si>
  <si>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</si>
  <si>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</si>
  <si>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</si>
  <si>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</si>
  <si>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</si>
  <si>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</si>
  <si>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</si>
  <si>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</si>
  <si>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</si>
  <si>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</si>
  <si>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</si>
  <si>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</si>
  <si>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</si>
  <si>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</si>
  <si>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</si>
  <si>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</si>
  <si>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</si>
  <si>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</si>
  <si>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</si>
  <si>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</si>
  <si>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</si>
  <si>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</si>
  <si>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</si>
  <si>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</si>
  <si>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</si>
  <si>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</si>
  <si>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</si>
  <si>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</si>
  <si>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</si>
  <si>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</si>
  <si>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</si>
  <si>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</si>
  <si>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</si>
  <si>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</si>
  <si>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</si>
  <si>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</si>
  <si>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</si>
  <si>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</si>
  <si>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</si>
  <si>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</si>
  <si>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</si>
  <si>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</si>
  <si>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</si>
  <si>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</si>
  <si>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</si>
  <si>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</si>
  <si>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</si>
  <si>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</si>
  <si>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</si>
  <si>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</si>
  <si>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</si>
  <si>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</si>
  <si>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</si>
  <si>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</si>
  <si>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</si>
  <si>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</si>
  <si>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</si>
  <si>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</si>
  <si>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</si>
  <si>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</si>
  <si>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</si>
  <si>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</si>
  <si>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</si>
  <si>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</si>
  <si>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</si>
  <si>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</si>
  <si>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</si>
  <si>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</si>
  <si>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</si>
  <si>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</si>
  <si>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</si>
  <si>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</si>
  <si>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</si>
  <si>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</si>
  <si>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</si>
  <si>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</si>
  <si>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</si>
  <si>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</si>
  <si>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</si>
  <si>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</si>
  <si>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</si>
  <si>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</si>
  <si>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</si>
  <si>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</si>
  <si>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</si>
  <si>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</si>
  <si>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</si>
  <si>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</si>
  <si>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</si>
  <si>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</si>
  <si>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</si>
  <si>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</si>
  <si>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</si>
  <si>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</si>
  <si>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</si>
  <si>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</si>
  <si>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</si>
  <si>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</si>
  <si>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</si>
  <si>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</si>
  <si>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</si>
  <si>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</si>
  <si>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</si>
  <si>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</si>
  <si>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</si>
  <si>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</si>
  <si>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</si>
  <si>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</si>
  <si>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</si>
  <si>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</si>
  <si>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</si>
  <si>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</si>
  <si>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</si>
  <si>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</si>
  <si>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</si>
  <si>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</si>
  <si>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</si>
  <si>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</si>
  <si>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</si>
  <si>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</si>
  <si>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</si>
  <si>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</si>
  <si>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</si>
  <si>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</si>
  <si>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</si>
  <si>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</si>
  <si>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</si>
  <si>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</si>
  <si>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</si>
  <si>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</si>
  <si>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</si>
  <si>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</si>
  <si>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</si>
  <si>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</si>
  <si>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</si>
  <si>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</si>
  <si>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</si>
  <si>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</si>
  <si>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</si>
  <si>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</si>
  <si>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</si>
  <si>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</si>
  <si>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</si>
  <si>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</si>
  <si>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</si>
  <si>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</si>
  <si>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</si>
  <si>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</si>
  <si>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</si>
  <si>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</si>
  <si>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</si>
  <si>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</si>
  <si>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</si>
  <si>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</si>
  <si>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</si>
  <si>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</si>
  <si>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</si>
  <si>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</si>
  <si>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</si>
  <si>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</si>
  <si>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</si>
  <si>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</si>
  <si>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</si>
  <si>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</si>
  <si>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</si>
  <si>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</si>
  <si>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</si>
  <si>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</si>
  <si>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</si>
  <si>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</si>
  <si>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</si>
  <si>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</si>
  <si>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</si>
  <si>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</si>
  <si>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</si>
  <si>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</si>
  <si>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</si>
  <si>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</si>
  <si>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</si>
  <si>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</si>
  <si>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</si>
  <si>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</si>
  <si>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</si>
  <si>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</si>
  <si>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</si>
  <si>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</si>
  <si>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</si>
  <si>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</si>
  <si>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</si>
  <si>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</si>
  <si>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</si>
  <si>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</si>
  <si>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</si>
  <si>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</si>
  <si>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</si>
  <si>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</si>
  <si>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</si>
  <si>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</si>
  <si>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</si>
  <si>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</si>
  <si>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</si>
  <si>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</si>
  <si>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</si>
  <si>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</si>
  <si>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</si>
  <si>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</si>
  <si>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</si>
  <si>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</si>
  <si>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</si>
  <si>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</si>
  <si>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</si>
  <si>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</si>
  <si>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</si>
  <si>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</si>
  <si>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</si>
  <si>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</si>
  <si>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</si>
  <si>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</si>
  <si>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</si>
  <si>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</si>
  <si>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</si>
  <si>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</si>
  <si>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</si>
  <si>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</si>
  <si>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</si>
  <si>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</si>
  <si>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</si>
  <si>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</si>
  <si>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</si>
  <si>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</si>
  <si>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</si>
  <si>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</si>
  <si>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</si>
  <si>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</si>
  <si>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</si>
  <si>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</si>
  <si>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</si>
  <si>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</si>
  <si>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</si>
  <si>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</si>
  <si>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</si>
  <si>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</si>
  <si>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</si>
  <si>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</si>
  <si>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</si>
  <si>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</si>
  <si>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</si>
  <si>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</si>
  <si>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</si>
  <si>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</si>
  <si>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</si>
  <si>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</si>
  <si>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</si>
  <si>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</si>
  <si>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</si>
  <si>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</si>
  <si>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</si>
  <si>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</si>
  <si>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</si>
  <si>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</si>
  <si>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</si>
  <si>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</si>
  <si>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</si>
  <si>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</si>
  <si>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</si>
  <si>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</si>
  <si>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</si>
  <si>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</si>
  <si>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</si>
  <si>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</si>
  <si>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</si>
  <si>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</si>
  <si>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</si>
  <si>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</si>
  <si>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</si>
  <si>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</si>
  <si>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</si>
  <si>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</si>
  <si>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</si>
  <si>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</si>
  <si>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</si>
  <si>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</si>
  <si>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</si>
  <si>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</si>
  <si>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</si>
  <si>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</si>
  <si>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</si>
  <si>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</si>
  <si>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</si>
  <si>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</si>
  <si>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</si>
  <si>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</si>
  <si>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</si>
  <si>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</si>
  <si>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</si>
  <si>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</si>
  <si>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</si>
  <si>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</si>
  <si>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</si>
  <si>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</si>
  <si>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</si>
  <si>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</si>
  <si>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</si>
  <si>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</si>
  <si>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</si>
  <si>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</si>
  <si>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</si>
  <si>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</si>
  <si>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</si>
  <si>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</si>
  <si>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</si>
  <si>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</si>
  <si>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</si>
  <si>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</si>
  <si>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</si>
  <si>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</si>
  <si>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</si>
  <si>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</si>
  <si>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</si>
  <si>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</si>
  <si>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</si>
  <si>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</si>
  <si>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</si>
  <si>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</si>
  <si>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</si>
  <si>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</si>
  <si>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</si>
  <si>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</si>
  <si>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</si>
  <si>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</si>
  <si>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</si>
  <si>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</si>
  <si>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</si>
  <si>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</si>
  <si>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</si>
  <si>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</si>
  <si>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</si>
  <si>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</si>
  <si>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</si>
  <si>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</si>
  <si>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</si>
  <si>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</si>
  <si>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</si>
  <si>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</si>
  <si>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</si>
  <si>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</si>
  <si>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</si>
  <si>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</si>
  <si>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</si>
  <si>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</si>
  <si>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</si>
  <si>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</si>
  <si>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</si>
  <si>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</si>
  <si>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</si>
  <si>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</si>
  <si>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</si>
  <si>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</si>
  <si>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</si>
  <si>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</si>
  <si>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</si>
  <si>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</si>
  <si>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</si>
  <si>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</si>
  <si>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</si>
  <si>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</si>
  <si>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</si>
  <si>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</si>
  <si>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</si>
  <si>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</si>
  <si>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</si>
  <si>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</si>
  <si>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</si>
  <si>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</si>
  <si>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</si>
  <si>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</si>
  <si>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</si>
  <si>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</si>
  <si>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</si>
  <si>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</si>
  <si>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</si>
  <si>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</si>
  <si>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</si>
  <si>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</si>
  <si>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</si>
  <si>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</si>
  <si>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</si>
  <si>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</si>
  <si>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</si>
  <si>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</si>
  <si>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</si>
  <si>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</si>
  <si>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</si>
  <si>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</si>
  <si>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</si>
  <si>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</si>
  <si>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</si>
  <si>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</si>
  <si>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</si>
  <si>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</si>
  <si>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</si>
  <si>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</si>
  <si>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</si>
  <si>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</si>
  <si>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</si>
  <si>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</si>
  <si>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</si>
  <si>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</si>
  <si>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</si>
  <si>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</si>
  <si>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</si>
  <si>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</si>
  <si>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</si>
  <si>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</si>
  <si>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</si>
  <si>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</si>
  <si>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</si>
  <si>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</si>
  <si>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</si>
  <si>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</si>
  <si>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</si>
  <si>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</si>
  <si>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</si>
  <si>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</si>
  <si>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</si>
  <si>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</si>
  <si>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</si>
  <si>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</si>
  <si>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</si>
  <si>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</si>
  <si>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</si>
  <si>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</si>
  <si>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</si>
  <si>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</si>
  <si>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</si>
  <si>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</si>
  <si>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</si>
  <si>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</si>
  <si>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</si>
  <si>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</si>
  <si>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</si>
  <si>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</si>
  <si>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</si>
  <si>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</si>
  <si>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</si>
  <si>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</si>
  <si>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</si>
  <si>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</si>
  <si>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</si>
  <si>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</si>
  <si>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</si>
  <si>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</si>
  <si>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</si>
  <si>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</si>
  <si>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</si>
  <si>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</si>
  <si>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</si>
  <si>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</si>
  <si>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</si>
  <si>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</si>
  <si>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</si>
  <si>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</si>
  <si>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</si>
  <si>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</si>
  <si>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</si>
  <si>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</si>
  <si>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</si>
  <si>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</si>
  <si>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</si>
  <si>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</si>
  <si>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</si>
  <si>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</si>
  <si>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</si>
  <si>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</si>
  <si>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</si>
  <si>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</si>
  <si>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</si>
  <si>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</si>
  <si>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</si>
  <si>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</si>
  <si>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</si>
  <si>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</si>
  <si>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</si>
  <si>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</si>
  <si>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</si>
  <si>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</si>
  <si>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</si>
  <si>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</si>
  <si>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</si>
  <si>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</si>
  <si>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</si>
  <si>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</si>
  <si>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</si>
  <si>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</si>
  <si>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</si>
  <si>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</si>
  <si>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</si>
  <si>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</si>
  <si>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</si>
  <si>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</si>
  <si>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</si>
  <si>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</si>
  <si>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</si>
  <si>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</si>
  <si>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</si>
  <si>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</si>
  <si>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</si>
  <si>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</si>
  <si>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</si>
  <si>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</si>
  <si>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</si>
  <si>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</si>
  <si>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</si>
  <si>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</si>
  <si>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</si>
  <si>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</si>
  <si>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</si>
  <si>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</si>
  <si>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</si>
  <si>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</si>
  <si>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</si>
  <si>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</si>
  <si>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</si>
  <si>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</si>
  <si>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</si>
  <si>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</si>
  <si>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</si>
  <si>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</si>
  <si>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</si>
  <si>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</si>
  <si>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</si>
  <si>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</si>
  <si>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</si>
  <si>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</si>
  <si>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</si>
  <si>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</si>
  <si>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</si>
  <si>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</si>
  <si>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</si>
  <si>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</si>
  <si>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</si>
  <si>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</si>
  <si>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</si>
  <si>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</si>
  <si>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</si>
  <si>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</si>
  <si>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</si>
  <si>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</si>
  <si>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</si>
  <si>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</si>
  <si>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</si>
  <si>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</si>
  <si>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</si>
  <si>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</si>
  <si>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</si>
  <si>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</si>
  <si>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</si>
  <si>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</si>
  <si>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</si>
  <si>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</si>
  <si>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</si>
  <si>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</si>
  <si>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</si>
  <si>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</si>
  <si>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</si>
  <si>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</si>
  <si>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</si>
  <si>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</si>
  <si>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</si>
  <si>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</si>
  <si>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</si>
  <si>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</si>
  <si>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</si>
  <si>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</si>
  <si>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</si>
  <si>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</si>
  <si>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</si>
  <si>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</si>
  <si>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</si>
  <si>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</si>
  <si>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</si>
  <si>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</si>
  <si>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</si>
  <si>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</si>
  <si>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</si>
  <si>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</si>
  <si>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</si>
  <si>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</si>
  <si>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</si>
  <si>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</si>
  <si>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</si>
  <si>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</si>
  <si>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</si>
  <si>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</si>
  <si>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</si>
  <si>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</si>
  <si>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</si>
  <si>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</si>
  <si>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</si>
  <si>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</si>
  <si>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</si>
  <si>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</si>
  <si>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</si>
  <si>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</si>
  <si>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</si>
  <si>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</si>
  <si>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</si>
  <si>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</si>
  <si>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</si>
  <si>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</si>
  <si>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</si>
  <si>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</si>
  <si>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</si>
  <si>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</si>
  <si>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</si>
  <si>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</si>
  <si>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</si>
  <si>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</si>
  <si>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</si>
  <si>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</si>
  <si>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</si>
  <si>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</si>
  <si>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</si>
  <si>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</si>
  <si>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</si>
  <si>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</si>
  <si>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</si>
  <si>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</si>
  <si>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</si>
  <si>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</si>
  <si>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</si>
  <si>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</si>
  <si>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</si>
  <si>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</si>
  <si>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</si>
  <si>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</si>
  <si>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</si>
  <si>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</si>
  <si>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</si>
  <si>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</si>
  <si>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</si>
  <si>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</si>
  <si>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</si>
  <si>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</si>
  <si>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</si>
  <si>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</si>
  <si>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</si>
  <si>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</si>
  <si>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</si>
  <si>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</si>
  <si>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</si>
  <si>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</si>
  <si>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</si>
  <si>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</si>
  <si>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</si>
  <si>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</si>
  <si>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</si>
  <si>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</si>
  <si>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</si>
  <si>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</si>
  <si>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</si>
  <si>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</si>
  <si>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</si>
  <si>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</si>
  <si>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</si>
  <si>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</si>
  <si>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</si>
  <si>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</si>
  <si>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</si>
  <si>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</si>
  <si>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</si>
  <si>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</si>
  <si>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</si>
  <si>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</si>
  <si>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</si>
  <si>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</si>
  <si>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</si>
  <si>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</si>
  <si>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</si>
  <si>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</si>
  <si>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</si>
  <si>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</si>
  <si>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</si>
  <si>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</si>
  <si>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</si>
  <si>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</si>
  <si>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</si>
  <si>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</si>
  <si>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</si>
  <si>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</si>
  <si>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</si>
  <si>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</si>
  <si>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</si>
  <si>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</si>
  <si>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</si>
  <si>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</si>
  <si>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</si>
  <si>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</si>
  <si>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</si>
  <si>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</si>
  <si>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</si>
  <si>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</si>
  <si>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</si>
  <si>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</si>
  <si>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</si>
  <si>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</si>
  <si>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</si>
  <si>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</si>
  <si>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</si>
  <si>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</si>
  <si>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</si>
  <si>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</si>
  <si>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</si>
  <si>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</si>
  <si>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</si>
  <si>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</si>
  <si>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</si>
  <si>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</si>
  <si>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</si>
  <si>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</si>
  <si>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</si>
  <si>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</si>
  <si>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</si>
  <si>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</si>
  <si>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</si>
  <si>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</si>
  <si>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</si>
  <si>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</si>
  <si>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</si>
  <si>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</si>
  <si>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</si>
  <si>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</si>
  <si>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</si>
  <si>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</si>
  <si>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</si>
  <si>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</si>
  <si>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</si>
  <si>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</si>
  <si>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</si>
  <si>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</si>
  <si>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</si>
  <si>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</si>
  <si>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</si>
  <si>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</si>
  <si>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</si>
  <si>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</si>
  <si>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</si>
  <si>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</si>
  <si>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</si>
  <si>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</si>
  <si>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</si>
  <si>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</si>
  <si>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</si>
  <si>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</si>
  <si>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</si>
  <si>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</si>
  <si>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</si>
  <si>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</si>
  <si>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</si>
  <si>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</si>
  <si>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</si>
  <si>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</si>
  <si>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</si>
  <si>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</si>
  <si>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</si>
  <si>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</si>
  <si>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</si>
  <si>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</si>
  <si>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</si>
  <si>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</si>
  <si>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</si>
  <si>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</si>
  <si>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</si>
  <si>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</si>
  <si>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</si>
  <si>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</si>
  <si>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</si>
  <si>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</si>
  <si>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</si>
  <si>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</si>
  <si>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</si>
  <si>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</si>
  <si>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</si>
  <si>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</si>
  <si>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</si>
  <si>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</si>
  <si>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</si>
  <si>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</si>
  <si>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</si>
  <si>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</si>
  <si>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</si>
  <si>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</si>
  <si>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</si>
  <si>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</si>
  <si>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</si>
  <si>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</si>
  <si>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</si>
  <si>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</si>
  <si>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</si>
  <si>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</si>
  <si>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</si>
  <si>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</si>
  <si>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</si>
  <si>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</si>
  <si>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</si>
  <si>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</si>
  <si>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</si>
  <si>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</si>
  <si>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</si>
  <si>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</si>
  <si>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</si>
  <si>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</si>
  <si>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</si>
  <si>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</si>
  <si>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</si>
  <si>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</si>
  <si>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</si>
  <si>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</si>
  <si>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</si>
  <si>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</si>
  <si>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</si>
  <si>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</si>
  <si>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</si>
  <si>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</si>
  <si>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</si>
  <si>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</si>
  <si>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</si>
  <si>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</si>
  <si>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</si>
  <si>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</si>
  <si>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</si>
  <si>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</si>
  <si>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</si>
  <si>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</si>
  <si>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</si>
  <si>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</si>
  <si>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</si>
  <si>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</si>
  <si>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</si>
  <si>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</si>
  <si>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</si>
  <si>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</si>
  <si>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</si>
  <si>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</si>
  <si>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</si>
  <si>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</si>
  <si>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</si>
  <si>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</si>
  <si>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</si>
  <si>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</si>
  <si>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</si>
  <si>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</si>
  <si>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</si>
  <si>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</si>
  <si>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</si>
  <si>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</si>
  <si>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</si>
  <si>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</si>
  <si>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</si>
  <si>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</si>
  <si>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</si>
  <si>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</si>
  <si>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</si>
  <si>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</si>
  <si>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</si>
  <si>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</si>
  <si>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</si>
  <si>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</si>
  <si>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</si>
  <si>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</si>
  <si>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</si>
  <si>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</si>
  <si>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</si>
  <si>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</si>
  <si>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</si>
  <si>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</si>
  <si>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</si>
  <si>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</si>
  <si>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</si>
  <si>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</si>
  <si>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</si>
  <si>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</si>
  <si>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</si>
  <si>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</si>
  <si>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</si>
  <si>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</si>
  <si>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</si>
  <si>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</si>
  <si>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</si>
  <si>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</si>
  <si>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</si>
  <si>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</si>
  <si>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</si>
  <si>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</si>
  <si>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</si>
  <si>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</si>
  <si>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</si>
  <si>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</si>
  <si>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</si>
  <si>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</si>
  <si>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</si>
  <si>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</si>
  <si>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</si>
  <si>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</si>
  <si>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</si>
  <si>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</si>
  <si>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</si>
  <si>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</si>
  <si>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</si>
  <si>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</si>
  <si>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</si>
  <si>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</si>
  <si>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</si>
  <si>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</si>
  <si>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</si>
  <si>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</si>
  <si>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</si>
  <si>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</si>
  <si>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</si>
  <si>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</si>
  <si>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</si>
  <si>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</si>
  <si>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</si>
  <si>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</si>
  <si>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</si>
  <si>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</si>
  <si>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</si>
  <si>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</si>
  <si>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</si>
  <si>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</si>
  <si>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</si>
  <si>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</si>
  <si>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</si>
  <si>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</si>
  <si>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</si>
  <si>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</si>
  <si>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</si>
  <si>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</si>
  <si>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</si>
  <si>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</si>
  <si>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</si>
  <si>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</si>
  <si>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</si>
  <si>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</si>
  <si>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</si>
  <si>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</si>
  <si>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</si>
  <si>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</si>
  <si>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</si>
  <si>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</si>
  <si>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</si>
  <si>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</si>
  <si>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</si>
  <si>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</si>
  <si>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</si>
  <si>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</si>
  <si>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</si>
  <si>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</si>
  <si>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</si>
  <si>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</si>
  <si>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</si>
  <si>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</si>
  <si>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</si>
  <si>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</si>
  <si>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</si>
  <si>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</si>
  <si>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</si>
  <si>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</si>
  <si>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</si>
  <si>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</si>
  <si>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</si>
  <si>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</si>
  <si>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</si>
  <si>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</si>
  <si>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</si>
  <si>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</si>
  <si>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</si>
  <si>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</si>
  <si>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</si>
  <si>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</si>
  <si>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</si>
  <si>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</si>
  <si>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</si>
  <si>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</si>
  <si>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</si>
  <si>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</si>
  <si>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</si>
  <si>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</si>
  <si>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</si>
  <si>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</si>
  <si>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</si>
  <si>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</si>
  <si>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</si>
  <si>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</si>
  <si>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</si>
  <si>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</si>
  <si>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</si>
  <si>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</si>
  <si>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</si>
  <si>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</si>
  <si>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</si>
  <si>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</si>
  <si>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</si>
  <si>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</si>
  <si>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</si>
  <si>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</si>
  <si>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</si>
  <si>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</si>
  <si>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</si>
  <si>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</si>
  <si>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</si>
  <si>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</si>
  <si>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</si>
  <si>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</si>
  <si>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</si>
  <si>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</si>
  <si>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</si>
  <si>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</si>
  <si>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</si>
  <si>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</si>
  <si>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</si>
  <si>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</si>
  <si>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</si>
  <si>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</si>
  <si>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</si>
  <si>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</si>
  <si>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</si>
  <si>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</si>
  <si>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</si>
  <si>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</si>
  <si>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</si>
  <si>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</si>
  <si>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</si>
  <si>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</si>
  <si>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</si>
  <si>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</si>
  <si>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</si>
  <si>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</si>
  <si>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</si>
  <si>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</si>
  <si>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</si>
  <si>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</si>
  <si>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</si>
  <si>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</si>
  <si>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</si>
  <si>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</si>
  <si>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</si>
  <si>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</si>
  <si>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</si>
  <si>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</si>
  <si>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</si>
  <si>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</si>
  <si>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</si>
  <si>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</si>
  <si>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</si>
  <si>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</si>
  <si>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</si>
  <si>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</si>
  <si>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</si>
  <si>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</si>
  <si>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</si>
  <si>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</si>
  <si>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</si>
  <si>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</si>
  <si>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</si>
  <si>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</si>
  <si>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</si>
  <si>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</si>
  <si>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</si>
  <si>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</si>
  <si>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</si>
  <si>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</si>
  <si>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</si>
  <si>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</si>
  <si>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</si>
  <si>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</si>
  <si>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</si>
  <si>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</si>
  <si>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</si>
  <si>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</si>
  <si>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</si>
  <si>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</si>
  <si>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</si>
  <si>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</si>
  <si>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</si>
  <si>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</si>
  <si>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</si>
  <si>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</si>
  <si>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</si>
  <si>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</si>
  <si>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</si>
  <si>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</si>
  <si>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</si>
  <si>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</si>
  <si>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</si>
  <si>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</si>
  <si>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</si>
  <si>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</si>
  <si>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</si>
  <si>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</si>
  <si>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</si>
  <si>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</si>
  <si>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</si>
  <si>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</si>
  <si>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</si>
  <si>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</si>
  <si>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</si>
  <si>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</si>
  <si>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</si>
  <si>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</si>
  <si>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</si>
  <si>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</si>
  <si>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</si>
  <si>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</si>
  <si>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</si>
  <si>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</si>
  <si>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</si>
  <si>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</si>
  <si>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</si>
  <si>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</si>
  <si>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</si>
  <si>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</si>
  <si>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</si>
  <si>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</si>
  <si>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</si>
  <si>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</si>
  <si>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</si>
  <si>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</si>
  <si>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</si>
  <si>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</si>
  <si>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</si>
  <si>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</si>
  <si>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</si>
  <si>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</si>
  <si>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</si>
  <si>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</si>
  <si>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</si>
  <si>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</si>
  <si>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</si>
  <si>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</si>
  <si>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</si>
  <si>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</si>
  <si>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</si>
  <si>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</si>
  <si>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</si>
  <si>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</si>
  <si>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</si>
  <si>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</si>
  <si>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</si>
  <si>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</si>
  <si>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</si>
  <si>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</si>
  <si>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</si>
  <si>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</si>
  <si>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</si>
  <si>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</si>
  <si>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</si>
  <si>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</si>
  <si>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</si>
  <si>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</si>
  <si>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</si>
  <si>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</si>
  <si>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</si>
  <si>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</si>
  <si>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</si>
  <si>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</si>
  <si>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</si>
  <si>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</si>
  <si>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</si>
  <si>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</si>
  <si>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</si>
  <si>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</si>
  <si>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</si>
  <si>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</si>
  <si>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</si>
  <si>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</si>
  <si>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</si>
  <si>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</si>
  <si>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</si>
  <si>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</si>
  <si>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</si>
  <si>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</si>
  <si>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</si>
  <si>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</si>
  <si>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</si>
  <si>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</si>
  <si>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</si>
  <si>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</si>
  <si>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</si>
  <si>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</si>
  <si>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</si>
  <si>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</si>
  <si>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</si>
  <si>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</si>
  <si>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</si>
  <si>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</si>
  <si>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</si>
  <si>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</si>
  <si>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</si>
  <si>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</si>
  <si>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</si>
  <si>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</si>
  <si>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</si>
  <si>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</si>
  <si>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</si>
  <si>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</si>
  <si>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</si>
  <si>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</si>
  <si>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</si>
  <si>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</si>
  <si>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</si>
  <si>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</si>
  <si>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</si>
  <si>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</si>
  <si>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</si>
  <si>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</si>
  <si>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</si>
  <si>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</si>
  <si>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</si>
  <si>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</si>
  <si>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</si>
  <si>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</si>
  <si>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</si>
  <si>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</si>
  <si>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</si>
  <si>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</si>
  <si>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</si>
  <si>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</si>
  <si>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</si>
  <si>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</si>
  <si>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</si>
  <si>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</si>
  <si>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</si>
  <si>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</si>
  <si>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</si>
  <si>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</si>
  <si>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</si>
  <si>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</si>
  <si>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</si>
  <si>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</si>
  <si>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</si>
  <si>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</si>
  <si>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</si>
  <si>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</si>
  <si>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</si>
  <si>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</si>
  <si>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</si>
  <si>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</si>
  <si>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</si>
  <si>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</si>
  <si>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</si>
  <si>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</si>
  <si>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</si>
  <si>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</si>
  <si>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</si>
  <si>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</si>
  <si>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</si>
  <si>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</si>
  <si>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</si>
  <si>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</si>
  <si>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</si>
  <si>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</si>
  <si>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</si>
  <si>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</si>
  <si>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</si>
  <si>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</si>
  <si>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</si>
  <si>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</si>
  <si>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</si>
  <si>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</si>
  <si>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</si>
  <si>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</si>
  <si>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</si>
  <si>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</si>
  <si>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</si>
  <si>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</si>
  <si>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</si>
  <si>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</si>
  <si>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</si>
  <si>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</si>
  <si>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</si>
  <si>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</si>
  <si>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</si>
  <si>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</si>
  <si>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</si>
  <si>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</si>
  <si>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</si>
  <si>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</si>
  <si>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</si>
  <si>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</si>
  <si>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</si>
  <si>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</si>
  <si>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</si>
  <si>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</si>
  <si>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</si>
  <si>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</si>
  <si>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</si>
  <si>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</si>
  <si>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</si>
  <si>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</si>
  <si>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</si>
  <si>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</si>
  <si>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</si>
  <si>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</si>
  <si>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</si>
  <si>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</si>
  <si>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</si>
  <si>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</si>
  <si>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</si>
  <si>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</si>
  <si>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</si>
  <si>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</si>
  <si>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</si>
  <si>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</si>
  <si>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</si>
  <si>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</si>
  <si>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</si>
  <si>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</si>
  <si>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</si>
  <si>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</si>
  <si>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</si>
  <si>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</si>
  <si>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</si>
  <si>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</si>
  <si>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</si>
  <si>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</si>
  <si>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</si>
  <si>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</si>
  <si>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</si>
  <si>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</si>
  <si>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</si>
  <si>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</si>
  <si>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</si>
  <si>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</si>
  <si>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</si>
  <si>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</si>
  <si>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</si>
  <si>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</si>
  <si>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</si>
  <si>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</si>
  <si>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</si>
  <si>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</si>
  <si>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</si>
  <si>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</si>
  <si>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</si>
  <si>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</si>
  <si>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</si>
  <si>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</si>
  <si>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</si>
  <si>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</si>
  <si>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</si>
  <si>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</si>
  <si>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</si>
  <si>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</si>
  <si>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</si>
  <si>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</si>
  <si>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</si>
  <si>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</si>
  <si>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</si>
  <si>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</si>
  <si>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</si>
  <si>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</si>
  <si>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</si>
  <si>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</si>
  <si>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</si>
  <si>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</si>
  <si>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</si>
  <si>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</si>
  <si>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</si>
  <si>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</si>
  <si>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</si>
  <si>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</si>
  <si>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</si>
  <si>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</si>
  <si>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</si>
  <si>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</si>
  <si>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</si>
  <si>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</si>
  <si>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</si>
  <si>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</si>
  <si>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</si>
  <si>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</si>
  <si>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</si>
  <si>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</si>
  <si>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</si>
  <si>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</si>
  <si>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</si>
  <si>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</si>
  <si>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</si>
  <si>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</si>
  <si>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</si>
  <si>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</si>
  <si>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</si>
  <si>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</si>
  <si>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</si>
  <si>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</si>
  <si>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</si>
  <si>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</si>
  <si>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</si>
  <si>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</si>
  <si>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</si>
  <si>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</si>
  <si>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</si>
  <si>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</si>
  <si>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</si>
  <si>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</si>
  <si>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</si>
  <si>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</si>
  <si>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</si>
  <si>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</si>
  <si>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</si>
  <si>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</si>
  <si>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</si>
  <si>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</si>
  <si>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</si>
  <si>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</si>
  <si>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</si>
  <si>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</si>
  <si>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</si>
  <si>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</si>
  <si>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</si>
  <si>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</si>
  <si>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</si>
  <si>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</si>
  <si>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</si>
  <si>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</si>
  <si>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</si>
  <si>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</si>
  <si>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</si>
  <si>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</si>
  <si>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</si>
  <si>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</si>
  <si>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</si>
  <si>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</si>
  <si>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</si>
  <si>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</si>
  <si>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</si>
  <si>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</si>
  <si>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</si>
  <si>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</si>
  <si>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</si>
  <si>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</si>
  <si>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</si>
  <si>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</si>
  <si>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</si>
  <si>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</si>
  <si>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</si>
  <si>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</si>
  <si>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</si>
  <si>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</si>
  <si>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</si>
  <si>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</si>
  <si>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</si>
  <si>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</si>
  <si>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</si>
  <si>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</si>
  <si>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</si>
  <si>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</si>
  <si>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</si>
  <si>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</si>
  <si>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</si>
  <si>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</si>
  <si>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</si>
  <si>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</si>
  <si>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</si>
  <si>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</si>
  <si>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</si>
  <si>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</si>
  <si>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</si>
  <si>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</si>
  <si>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</si>
  <si>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</si>
  <si>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</si>
  <si>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</si>
  <si>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</si>
  <si>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</si>
  <si>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</si>
  <si>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</si>
  <si>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</si>
  <si>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</si>
  <si>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</si>
  <si>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</si>
  <si>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</si>
  <si>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</si>
  <si>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</si>
  <si>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</si>
  <si>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</si>
  <si>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</si>
  <si>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</si>
  <si>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</si>
  <si>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</si>
  <si>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</si>
  <si>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</si>
  <si>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</si>
  <si>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</si>
  <si>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</si>
  <si>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</si>
  <si>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</si>
  <si>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</si>
  <si>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</si>
  <si>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</si>
  <si>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</si>
  <si>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</si>
  <si>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</si>
  <si>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</si>
  <si>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</si>
  <si>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</si>
  <si>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</si>
  <si>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</si>
  <si>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</si>
  <si>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</si>
  <si>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</si>
  <si>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</si>
  <si>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</si>
  <si>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</si>
  <si>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</si>
  <si>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</si>
  <si>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</si>
  <si>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</si>
  <si>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</si>
  <si>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</si>
  <si>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</si>
  <si>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</si>
  <si>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</si>
  <si>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</si>
  <si>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</si>
  <si>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</si>
  <si>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</si>
  <si>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</si>
  <si>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</si>
  <si>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</si>
  <si>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</si>
  <si>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</si>
  <si>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</si>
  <si>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</si>
  <si>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</si>
  <si>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</si>
  <si>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</si>
  <si>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</si>
  <si>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</si>
  <si>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</si>
  <si>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</si>
  <si>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</si>
  <si>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</si>
  <si>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</si>
  <si>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</si>
  <si>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</si>
  <si>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</si>
  <si>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</si>
  <si>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</si>
  <si>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</si>
  <si>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</si>
  <si>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</si>
  <si>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</si>
  <si>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</si>
  <si>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</si>
  <si>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</si>
  <si>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</si>
  <si>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</si>
  <si>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</si>
  <si>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</si>
  <si>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</si>
  <si>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</si>
  <si>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</si>
  <si>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</si>
  <si>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</si>
  <si>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</si>
  <si>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</si>
  <si>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</si>
  <si>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</si>
  <si>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</si>
  <si>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</si>
  <si>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</si>
  <si>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</si>
  <si>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</si>
  <si>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</si>
  <si>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</si>
  <si>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</si>
  <si>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</si>
  <si>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</si>
  <si>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</si>
  <si>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</si>
  <si>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</si>
  <si>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</si>
  <si>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</si>
  <si>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</si>
  <si>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</si>
  <si>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</si>
  <si>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</si>
  <si>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</si>
  <si>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</si>
  <si>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</si>
  <si>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</si>
  <si>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</si>
  <si>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</si>
  <si>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</si>
  <si>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</si>
  <si>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</si>
  <si>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</si>
  <si>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</si>
  <si>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</si>
  <si>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</si>
  <si>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</si>
  <si>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</si>
  <si>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</si>
  <si>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</si>
  <si>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</si>
  <si>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</si>
  <si>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</si>
  <si>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</si>
  <si>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</si>
  <si>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</si>
  <si>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</si>
  <si>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</si>
  <si>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</si>
  <si>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</si>
  <si>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</si>
  <si>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</si>
  <si>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</si>
  <si>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</si>
  <si>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</si>
  <si>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</si>
  <si>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</si>
  <si>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</si>
  <si>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</si>
  <si>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</si>
  <si>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</si>
  <si>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</si>
  <si>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</si>
  <si>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</si>
  <si>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</si>
  <si>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</si>
  <si>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</si>
  <si>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</si>
  <si>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</si>
  <si>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</si>
  <si>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</si>
  <si>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</si>
  <si>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</si>
  <si>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</si>
  <si>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</si>
  <si>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</si>
  <si>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</si>
  <si>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</si>
  <si>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</si>
  <si>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</si>
  <si>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</si>
  <si>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</si>
  <si>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</si>
  <si>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</si>
  <si>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</si>
  <si>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</si>
  <si>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</si>
  <si>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</si>
  <si>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</si>
  <si>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</si>
  <si>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</si>
  <si>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</si>
  <si>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</si>
  <si>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</si>
  <si>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</si>
  <si>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</si>
  <si>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</si>
  <si>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</si>
  <si>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</si>
  <si>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</si>
  <si>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</si>
  <si>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</si>
  <si>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</si>
  <si>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</si>
  <si>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</si>
  <si>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</si>
  <si>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</si>
  <si>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</si>
  <si>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</si>
  <si>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</si>
  <si>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</si>
  <si>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</si>
  <si>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</si>
  <si>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</si>
  <si>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</si>
  <si>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</si>
  <si>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</si>
  <si>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</si>
  <si>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</si>
  <si>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</si>
  <si>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</si>
  <si>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</si>
  <si>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</si>
  <si>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</si>
  <si>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</si>
  <si>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</si>
  <si>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</si>
  <si>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</si>
  <si>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</si>
  <si>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</si>
  <si>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</si>
  <si>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</si>
  <si>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</si>
  <si>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</si>
  <si>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</si>
  <si>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</si>
  <si>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</si>
  <si>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</si>
  <si>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</si>
  <si>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</si>
  <si>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</si>
  <si>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</si>
  <si>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</si>
  <si>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</si>
  <si>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</si>
  <si>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</si>
  <si>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</si>
  <si>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</si>
  <si>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</si>
  <si>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</si>
  <si>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</si>
  <si>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</si>
  <si>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</si>
  <si>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</si>
  <si>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</si>
  <si>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</si>
  <si>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</si>
  <si>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</si>
  <si>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</si>
  <si>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</si>
  <si>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</si>
  <si>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</si>
  <si>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</si>
  <si>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</si>
  <si>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</si>
  <si>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</si>
  <si>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</si>
  <si>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</si>
  <si>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</si>
  <si>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</si>
  <si>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</si>
  <si>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</si>
  <si>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</si>
  <si>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</si>
  <si>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</si>
  <si>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</si>
  <si>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</si>
  <si>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</si>
  <si>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</si>
  <si>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</si>
  <si>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</si>
  <si>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</si>
  <si>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</si>
  <si>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</si>
  <si>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</si>
  <si>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</si>
  <si>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</si>
  <si>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</si>
  <si>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</si>
  <si>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</si>
  <si>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</si>
  <si>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</si>
  <si>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</si>
  <si>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</si>
  <si>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</si>
  <si>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</si>
  <si>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</si>
  <si>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</si>
  <si>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</si>
  <si>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</si>
  <si>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</si>
  <si>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</si>
  <si>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</si>
  <si>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</si>
  <si>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</si>
  <si>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</si>
  <si>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</si>
  <si>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</si>
  <si>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</si>
  <si>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</si>
  <si>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</si>
  <si>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</si>
  <si>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</si>
  <si>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</si>
  <si>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</si>
  <si>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</si>
  <si>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</si>
  <si>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</si>
  <si>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</si>
  <si>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</si>
  <si>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</si>
  <si>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</si>
  <si>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</si>
  <si>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</si>
  <si>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</si>
  <si>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</si>
  <si>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</si>
  <si>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</si>
  <si>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</si>
  <si>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</si>
  <si>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</si>
  <si>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</si>
  <si>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</si>
  <si>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</si>
  <si>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</si>
  <si>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</si>
  <si>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</si>
  <si>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</si>
  <si>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</si>
  <si>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</si>
  <si>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</si>
  <si>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</si>
  <si>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</si>
  <si>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</si>
  <si>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</si>
  <si>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</si>
  <si>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</si>
  <si>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</si>
  <si>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</si>
  <si>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</si>
  <si>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</si>
  <si>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</si>
  <si>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</si>
  <si>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</si>
  <si>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</si>
  <si>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</si>
  <si>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</si>
  <si>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</si>
  <si>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</si>
  <si>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</si>
  <si>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</si>
  <si>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</si>
  <si>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</si>
  <si>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</si>
  <si>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</si>
  <si>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</si>
  <si>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</si>
  <si>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</si>
  <si>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</si>
  <si>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</si>
  <si>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</si>
  <si>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</si>
  <si>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</si>
  <si>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</si>
  <si>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</si>
  <si>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</si>
  <si>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</si>
  <si>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</si>
  <si>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</si>
  <si>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</si>
  <si>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</si>
  <si>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</si>
  <si>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</si>
  <si>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</si>
  <si>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</si>
  <si>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</si>
  <si>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</si>
  <si>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</si>
  <si>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</si>
  <si>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</si>
  <si>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</si>
  <si>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</si>
  <si>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</si>
  <si>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</si>
  <si>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</si>
  <si>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</si>
  <si>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</si>
  <si>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</si>
  <si>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</si>
  <si>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</si>
  <si>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</si>
  <si>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</si>
  <si>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</si>
  <si>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</si>
  <si>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</si>
  <si>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</si>
  <si>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</si>
  <si>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</si>
  <si>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</si>
  <si>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</si>
  <si>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</si>
  <si>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</si>
  <si>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</si>
  <si>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</si>
  <si>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</si>
  <si>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</si>
  <si>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</si>
  <si>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</si>
  <si>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</si>
  <si>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</si>
  <si>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</si>
  <si>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</si>
  <si>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</si>
  <si>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</si>
  <si>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</si>
  <si>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</si>
  <si>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</si>
  <si>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</si>
  <si>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</si>
  <si>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</si>
  <si>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</si>
  <si>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</si>
  <si>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</si>
  <si>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</si>
  <si>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</si>
  <si>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</si>
  <si>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</si>
  <si>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</si>
  <si>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</si>
  <si>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</si>
  <si>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</si>
  <si>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</si>
  <si>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</si>
  <si>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</si>
  <si>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</si>
  <si>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</si>
  <si>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</si>
  <si>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</si>
  <si>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</si>
  <si>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</si>
  <si>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</si>
  <si>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</si>
  <si>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</si>
  <si>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</si>
  <si>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</si>
  <si>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</si>
  <si>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</si>
  <si>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</si>
  <si>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</si>
  <si>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</si>
  <si>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</si>
  <si>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</si>
  <si>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</si>
  <si>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</si>
  <si>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</si>
  <si>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</si>
  <si>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</si>
  <si>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</si>
  <si>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</si>
  <si>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</si>
  <si>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</si>
  <si>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</si>
  <si>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</si>
  <si>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</si>
  <si>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</si>
  <si>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</si>
  <si>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</si>
  <si>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</si>
  <si>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</si>
  <si>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</si>
  <si>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</si>
  <si>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</si>
  <si>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</si>
  <si>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</si>
  <si>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</si>
  <si>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</si>
  <si>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</si>
  <si>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</si>
  <si>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</si>
  <si>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</si>
  <si>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</si>
  <si>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</si>
  <si>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</si>
  <si>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</si>
  <si>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</si>
  <si>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</si>
  <si>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</si>
  <si>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</si>
  <si>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</si>
  <si>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</si>
  <si>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</si>
  <si>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</si>
  <si>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</si>
  <si>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</si>
  <si>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</si>
  <si>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</si>
  <si>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</si>
  <si>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</si>
  <si>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</si>
  <si>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</si>
  <si>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</si>
  <si>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</si>
  <si>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</si>
  <si>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</si>
  <si>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</si>
  <si>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</si>
  <si>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</si>
  <si>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</si>
  <si>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</si>
  <si>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</si>
  <si>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</si>
  <si>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</si>
  <si>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</si>
  <si>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</si>
  <si>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</si>
  <si>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</si>
  <si>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</si>
  <si>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</si>
  <si>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</si>
  <si>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</si>
  <si>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</si>
  <si>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</si>
  <si>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</si>
  <si>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</si>
  <si>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</si>
  <si>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</si>
  <si>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</si>
  <si>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</si>
  <si>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</si>
  <si>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</si>
  <si>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</si>
  <si>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</si>
  <si>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</si>
  <si>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</si>
  <si>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</si>
  <si>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</si>
  <si>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</si>
  <si>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</si>
  <si>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</si>
  <si>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</si>
  <si>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</si>
  <si>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</si>
  <si>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</si>
  <si>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</si>
  <si>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</si>
  <si>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</si>
  <si>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</si>
  <si>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</si>
  <si>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</si>
  <si>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</si>
  <si>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</si>
  <si>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</si>
  <si>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</si>
  <si>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</si>
  <si>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</si>
  <si>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</si>
  <si>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</si>
  <si>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</si>
  <si>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</si>
  <si>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</si>
  <si>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</si>
  <si>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</si>
  <si>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</si>
  <si>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</si>
  <si>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</si>
  <si>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</si>
  <si>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</si>
  <si>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</si>
  <si>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</si>
  <si>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</si>
  <si>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</si>
  <si>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</si>
  <si>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</si>
  <si>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</si>
  <si>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</si>
  <si>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</si>
  <si>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</si>
  <si>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</si>
  <si>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</si>
  <si>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</si>
  <si>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</si>
  <si>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</si>
  <si>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</si>
  <si>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</si>
  <si>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</si>
  <si>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</si>
  <si>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</si>
  <si>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</si>
  <si>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</si>
  <si>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</si>
  <si>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</si>
  <si>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</si>
  <si>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</si>
  <si>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</si>
  <si>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</si>
  <si>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</si>
  <si>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</si>
  <si>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</si>
  <si>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</si>
  <si>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</si>
  <si>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</si>
  <si>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</si>
  <si>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</si>
  <si>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</si>
  <si>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</si>
  <si>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</si>
  <si>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</si>
  <si>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</si>
  <si>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</si>
  <si>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</si>
  <si>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</si>
  <si>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</si>
  <si>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</si>
  <si>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</si>
  <si>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</si>
  <si>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</si>
  <si>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</si>
  <si>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</si>
  <si>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</si>
  <si>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</si>
  <si>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</si>
  <si>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</si>
  <si>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</si>
  <si>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</si>
  <si>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</si>
  <si>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</si>
  <si>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</si>
  <si>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</si>
  <si>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</si>
  <si>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</si>
  <si>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</si>
  <si>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</si>
  <si>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</si>
  <si>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</si>
  <si>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</si>
  <si>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</si>
  <si>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</si>
  <si>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</si>
  <si>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</si>
  <si>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</si>
  <si>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</si>
  <si>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</si>
  <si>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</si>
  <si>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</si>
  <si>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</si>
  <si>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</si>
  <si>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</si>
  <si>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</si>
  <si>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</si>
  <si>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</si>
  <si>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</si>
  <si>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</si>
  <si>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</si>
  <si>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</si>
  <si>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</si>
  <si>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</si>
  <si>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</si>
  <si>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</si>
  <si>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</si>
  <si>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</si>
  <si>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</si>
  <si>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</si>
  <si>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</si>
  <si>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</si>
  <si>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</si>
  <si>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</si>
  <si>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</si>
  <si>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</si>
  <si>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</si>
  <si>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</si>
  <si>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</si>
  <si>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</si>
  <si>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</si>
  <si>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</si>
  <si>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</si>
  <si>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</si>
  <si>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</si>
  <si>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</si>
  <si>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</si>
  <si>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</si>
  <si>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</si>
  <si>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</si>
  <si>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</si>
  <si>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</si>
  <si>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</si>
  <si>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</si>
  <si>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</si>
  <si>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</si>
  <si>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</si>
  <si>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</si>
  <si>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</si>
  <si>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</si>
  <si>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</si>
  <si>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</si>
  <si>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</si>
  <si>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</si>
  <si>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</si>
  <si>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</si>
  <si>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</si>
  <si>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</si>
  <si>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</si>
  <si>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</si>
  <si>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</si>
  <si>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</si>
  <si>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</si>
  <si>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</si>
  <si>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</si>
  <si>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</si>
  <si>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</si>
  <si>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</si>
  <si>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</si>
  <si>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</si>
  <si>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</si>
  <si>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</si>
  <si>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</si>
  <si>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</si>
  <si>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</si>
  <si>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</si>
  <si>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</si>
  <si>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</si>
  <si>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</si>
  <si>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</si>
  <si>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</si>
  <si>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</si>
  <si>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</si>
  <si>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</si>
  <si>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</si>
  <si>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</si>
  <si>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</si>
  <si>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</si>
  <si>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</si>
  <si>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</si>
  <si>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</si>
  <si>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</si>
  <si>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</si>
  <si>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</si>
  <si>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</si>
  <si>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</si>
  <si>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</si>
  <si>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</si>
  <si>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</si>
  <si>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</si>
  <si>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</si>
  <si>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</si>
  <si>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</si>
  <si>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</si>
  <si>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</si>
  <si>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</si>
  <si>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</si>
  <si>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</si>
  <si>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</si>
  <si>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</si>
  <si>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</si>
  <si>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</si>
  <si>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</si>
  <si>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</si>
  <si>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</si>
  <si>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</si>
  <si>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</si>
  <si>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</si>
  <si>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</si>
  <si>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</si>
  <si>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</si>
  <si>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</si>
  <si>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</si>
  <si>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</si>
  <si>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</si>
  <si>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</si>
  <si>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</si>
  <si>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</si>
  <si>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</si>
  <si>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</si>
  <si>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</si>
  <si>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</si>
  <si>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</si>
  <si>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</si>
  <si>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</si>
  <si>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</si>
  <si>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</si>
  <si>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</si>
  <si>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</si>
  <si>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</si>
  <si>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</si>
  <si>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</si>
  <si>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</si>
  <si>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</si>
  <si>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</si>
  <si>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</si>
  <si>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</si>
  <si>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</si>
  <si>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</si>
  <si>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</si>
  <si>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</si>
  <si>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</si>
  <si>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</si>
  <si>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</si>
  <si>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</si>
  <si>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</si>
  <si>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</si>
  <si>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</si>
  <si>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</si>
  <si>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</si>
  <si>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</si>
  <si>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</si>
  <si>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</si>
  <si>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</si>
  <si>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</si>
  <si>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</si>
  <si>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</si>
  <si>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</si>
  <si>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</si>
  <si>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</si>
  <si>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</si>
  <si>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</si>
  <si>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</si>
  <si>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</si>
  <si>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</si>
  <si>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</si>
  <si>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</si>
  <si>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</si>
  <si>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</si>
  <si>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</si>
  <si>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</si>
  <si>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</si>
  <si>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</si>
  <si>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</si>
  <si>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</si>
  <si>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</si>
  <si>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</si>
  <si>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</si>
  <si>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</si>
  <si>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</si>
  <si>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</si>
  <si>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</si>
  <si>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</si>
  <si>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</si>
  <si>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</si>
  <si>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</si>
  <si>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</si>
  <si>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</si>
  <si>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</si>
  <si>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</si>
  <si>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</si>
  <si>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</si>
  <si>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</si>
  <si>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</si>
  <si>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</si>
  <si>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</si>
  <si>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</si>
  <si>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</si>
  <si>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</si>
  <si>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</si>
  <si>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</si>
  <si>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</si>
  <si>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</si>
  <si>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</si>
  <si>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</si>
  <si>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</si>
  <si>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</si>
  <si>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</si>
  <si>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</si>
  <si>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</si>
  <si>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</si>
  <si>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</si>
  <si>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</si>
  <si>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</si>
  <si>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</si>
  <si>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</si>
  <si>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</si>
  <si>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</si>
  <si>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</si>
  <si>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</si>
  <si>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</si>
  <si>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</si>
  <si>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</si>
  <si>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</si>
  <si>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</si>
  <si>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</si>
  <si>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</si>
  <si>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</si>
  <si>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</si>
  <si>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</si>
  <si>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</si>
  <si>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</si>
  <si>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</si>
  <si>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</si>
  <si>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</si>
  <si>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</si>
  <si>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</si>
  <si>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</si>
  <si>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</si>
  <si>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</si>
  <si>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</si>
  <si>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</si>
  <si>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</si>
  <si>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</si>
  <si>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</si>
  <si>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</si>
  <si>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</si>
  <si>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</si>
  <si>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</si>
  <si>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</si>
  <si>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</si>
  <si>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</si>
  <si>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</si>
  <si>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</si>
  <si>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</si>
  <si>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</si>
  <si>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</si>
  <si>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</si>
  <si>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</si>
  <si>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</si>
  <si>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</si>
  <si>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</si>
  <si>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</si>
  <si>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</si>
  <si>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</si>
  <si>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</si>
  <si>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</si>
  <si>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</si>
  <si>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</si>
  <si>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</si>
  <si>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</si>
  <si>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</si>
  <si>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</si>
  <si>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</si>
  <si>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</si>
  <si>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</si>
  <si>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</si>
  <si>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</si>
  <si>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</si>
  <si>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</si>
  <si>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</si>
  <si>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</si>
  <si>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</si>
  <si>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</si>
  <si>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</si>
  <si>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</si>
  <si>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</si>
  <si>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</si>
  <si>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</si>
  <si>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</si>
  <si>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</si>
  <si>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</si>
  <si>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</si>
  <si>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</si>
  <si>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</si>
  <si>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</si>
  <si>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</si>
  <si>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</si>
  <si>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</si>
  <si>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</si>
  <si>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</si>
  <si>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</si>
  <si>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</si>
  <si>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</si>
  <si>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</si>
  <si>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</si>
  <si>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</si>
  <si>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</si>
  <si>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</si>
  <si>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</si>
  <si>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</si>
  <si>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</si>
  <si>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</si>
  <si>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</si>
  <si>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</si>
  <si>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</si>
  <si>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</si>
  <si>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</si>
  <si>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</si>
  <si>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</si>
  <si>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</si>
  <si>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</si>
  <si>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</si>
  <si>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</si>
  <si>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</si>
  <si>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</si>
  <si>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</si>
  <si>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</si>
  <si>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</si>
  <si>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</si>
  <si>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</si>
  <si>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</si>
  <si>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</si>
  <si>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</si>
  <si>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</si>
  <si>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</si>
  <si>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</si>
  <si>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</si>
  <si>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</si>
  <si>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</si>
  <si>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</si>
  <si>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</si>
  <si>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</si>
  <si>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</si>
  <si>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</si>
  <si>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</si>
  <si>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</si>
  <si>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</si>
  <si>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</si>
  <si>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</si>
  <si>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</si>
  <si>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</si>
  <si>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</si>
  <si>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</si>
  <si>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</si>
  <si>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</si>
  <si>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</si>
  <si>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</si>
  <si>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</si>
  <si>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</si>
  <si>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</si>
  <si>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</si>
  <si>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</si>
  <si>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</si>
  <si>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</si>
  <si>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</si>
  <si>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</si>
  <si>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</si>
  <si>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</si>
  <si>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</si>
  <si>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</si>
  <si>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</si>
  <si>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</si>
  <si>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</si>
  <si>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</si>
  <si>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</si>
  <si>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</si>
  <si>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</si>
  <si>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</si>
  <si>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</si>
  <si>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</si>
  <si>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</si>
  <si>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</si>
  <si>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</si>
  <si>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</si>
  <si>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</si>
  <si>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</si>
  <si>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</si>
  <si>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</si>
  <si>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</si>
  <si>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</si>
  <si>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</si>
  <si>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</si>
  <si>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</si>
  <si>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</si>
  <si>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</si>
  <si>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</si>
  <si>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</si>
  <si>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</si>
  <si>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</si>
  <si>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</si>
  <si>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</si>
  <si>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</si>
  <si>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</si>
  <si>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</si>
  <si>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</si>
  <si>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</si>
  <si>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</si>
  <si>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</si>
  <si>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</si>
  <si>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</si>
  <si>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</si>
  <si>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</si>
  <si>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</si>
  <si>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</si>
  <si>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</si>
  <si>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</si>
  <si>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</si>
  <si>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</si>
  <si>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</si>
  <si>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</si>
  <si>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</si>
  <si>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</si>
  <si>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</si>
  <si>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</si>
  <si>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</si>
  <si>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</si>
  <si>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</si>
  <si>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</si>
  <si>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</si>
  <si>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</si>
  <si>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</si>
  <si>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</si>
  <si>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</si>
  <si>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</si>
  <si>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</si>
  <si>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</si>
  <si>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</si>
  <si>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</si>
  <si>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</si>
  <si>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</si>
  <si>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</si>
  <si>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</si>
  <si>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</si>
  <si>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</si>
  <si>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</si>
  <si>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</si>
  <si>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</si>
  <si>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</si>
  <si>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</si>
  <si>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</si>
  <si>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</si>
  <si>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</si>
  <si>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</si>
  <si>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</si>
  <si>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</si>
  <si>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</si>
  <si>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</si>
  <si>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</si>
  <si>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</si>
  <si>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</si>
  <si>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</si>
  <si>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</si>
  <si>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</si>
  <si>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</si>
  <si>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</si>
  <si>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</si>
  <si>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</si>
  <si>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</si>
  <si>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</si>
  <si>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</si>
  <si>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</si>
  <si>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</si>
  <si>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</si>
  <si>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</si>
  <si>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</si>
  <si>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</si>
  <si>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</si>
  <si>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</si>
  <si>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</si>
  <si>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</si>
  <si>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</si>
  <si>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</si>
  <si>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</si>
  <si>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</si>
  <si>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</si>
  <si>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</si>
  <si>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</si>
  <si>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</si>
  <si>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</si>
  <si>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</si>
  <si>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</si>
  <si>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</si>
  <si>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</si>
  <si>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</si>
  <si>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</si>
  <si>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</si>
  <si>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</si>
  <si>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</si>
  <si>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</si>
  <si>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</si>
  <si>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</si>
  <si>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</si>
  <si>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</si>
  <si>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</si>
  <si>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</si>
  <si>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</si>
  <si>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</si>
  <si>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</si>
  <si>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</si>
  <si>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</si>
  <si>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</si>
  <si>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</si>
  <si>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</si>
  <si>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</si>
  <si>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</si>
  <si>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</si>
  <si>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</si>
  <si>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</si>
  <si>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</si>
  <si>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</si>
  <si>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</si>
  <si>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</si>
  <si>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</si>
  <si>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</si>
  <si>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</si>
  <si>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</si>
  <si>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</si>
  <si>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</si>
  <si>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</si>
  <si>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</si>
  <si>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</si>
  <si>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</si>
  <si>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</si>
  <si>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</si>
  <si>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</si>
  <si>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</si>
  <si>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</si>
  <si>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</si>
  <si>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</si>
  <si>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</si>
  <si>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</si>
  <si>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</si>
  <si>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</si>
  <si>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</si>
  <si>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</si>
  <si>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</si>
  <si>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</si>
  <si>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</si>
  <si>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</si>
  <si>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</si>
  <si>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</si>
  <si>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</si>
  <si>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</si>
  <si>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</si>
  <si>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</si>
  <si>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</si>
  <si>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</si>
  <si>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</si>
  <si>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</si>
  <si>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</si>
  <si>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</si>
  <si>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</si>
  <si>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</si>
  <si>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</si>
  <si>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</si>
  <si>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</si>
  <si>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</si>
  <si>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</si>
  <si>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</si>
  <si>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</si>
  <si>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</si>
  <si>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</si>
  <si>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</si>
  <si>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</si>
  <si>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</si>
  <si>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</si>
  <si>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</si>
  <si>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</si>
  <si>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</si>
  <si>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</si>
  <si>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</si>
  <si>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</si>
  <si>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</si>
  <si>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</si>
  <si>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</si>
  <si>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</si>
  <si>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</si>
  <si>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</si>
  <si>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</si>
  <si>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</si>
  <si>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</si>
  <si>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</si>
  <si>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</si>
  <si>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</si>
  <si>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</si>
  <si>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</si>
  <si>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</si>
  <si>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</si>
  <si>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</si>
  <si>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</si>
  <si>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</si>
  <si>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</si>
  <si>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</si>
  <si>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</si>
  <si>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</si>
  <si>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</si>
  <si>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</si>
  <si>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</si>
  <si>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</si>
  <si>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</si>
  <si>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</si>
  <si>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</si>
  <si>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</si>
  <si>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</si>
  <si>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</si>
  <si>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</si>
  <si>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</si>
  <si>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</si>
  <si>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</si>
  <si>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</si>
  <si>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</si>
  <si>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</si>
  <si>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</si>
  <si>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</si>
  <si>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</si>
  <si>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</si>
  <si>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</si>
  <si>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</si>
  <si>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</si>
  <si>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</si>
  <si>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</si>
  <si>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</si>
  <si>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</si>
  <si>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</si>
  <si>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</si>
  <si>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</si>
  <si>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</si>
  <si>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</si>
  <si>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</si>
  <si>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</si>
  <si>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</si>
  <si>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</si>
  <si>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</si>
  <si>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</si>
  <si>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</si>
  <si>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</si>
  <si>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</si>
  <si>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</si>
  <si>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</si>
  <si>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</si>
  <si>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</si>
  <si>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</si>
  <si>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</si>
  <si>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</si>
  <si>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</si>
  <si>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</si>
  <si>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</si>
  <si>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</si>
  <si>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</si>
  <si>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</si>
  <si>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</si>
  <si>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</si>
  <si>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</si>
  <si>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</si>
  <si>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</si>
  <si>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</si>
  <si>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</si>
  <si>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</si>
  <si>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</si>
  <si>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</si>
  <si>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</si>
  <si>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</si>
  <si>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</si>
  <si>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</si>
  <si>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</si>
  <si>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</si>
  <si>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</si>
  <si>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</si>
  <si>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</si>
  <si>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</si>
  <si>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</si>
  <si>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</si>
  <si>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</si>
  <si>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</si>
  <si>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</si>
  <si>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</si>
  <si>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</si>
  <si>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</si>
  <si>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</si>
  <si>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</si>
  <si>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</si>
  <si>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</si>
  <si>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</si>
  <si>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</si>
  <si>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</si>
  <si>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</si>
  <si>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</si>
  <si>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</si>
  <si>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</si>
  <si>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</si>
  <si>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</si>
  <si>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</si>
  <si>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</si>
  <si>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</si>
  <si>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</si>
  <si>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</si>
  <si>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</si>
  <si>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</si>
  <si>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</si>
  <si>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</si>
  <si>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</si>
  <si>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</si>
  <si>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</si>
  <si>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</si>
  <si>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</si>
  <si>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</si>
  <si>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</si>
  <si>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</si>
  <si>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</si>
  <si>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</si>
  <si>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</si>
  <si>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</si>
  <si>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</si>
  <si>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</si>
  <si>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</si>
  <si>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</si>
  <si>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</si>
  <si>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</si>
  <si>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</si>
  <si>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</si>
  <si>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</si>
  <si>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</si>
  <si>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</si>
  <si>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</si>
  <si>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</si>
  <si>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</si>
  <si>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</si>
  <si>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</si>
  <si>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</si>
  <si>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</si>
  <si>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</si>
  <si>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</si>
  <si>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</si>
  <si>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</si>
  <si>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</si>
  <si>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</si>
  <si>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</si>
  <si>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</si>
  <si>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</si>
  <si>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</si>
  <si>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</si>
  <si>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</si>
  <si>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</si>
  <si>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</si>
  <si>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</si>
  <si>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</si>
  <si>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</si>
  <si>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</si>
  <si>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</si>
  <si>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</si>
  <si>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</si>
  <si>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</si>
  <si>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</si>
  <si>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</si>
  <si>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</si>
  <si>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</si>
  <si>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</si>
  <si>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</si>
  <si>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</si>
  <si>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</si>
  <si>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</si>
  <si>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</si>
  <si>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</si>
  <si>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</si>
  <si>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</si>
  <si>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</si>
  <si>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</si>
  <si>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</si>
  <si>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</si>
  <si>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</si>
  <si>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</si>
  <si>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</si>
  <si>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</si>
  <si>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</si>
  <si>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</si>
  <si>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</si>
  <si>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</si>
  <si>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</si>
  <si>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</si>
  <si>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</si>
  <si>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</si>
  <si>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</si>
  <si>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</si>
  <si>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</si>
  <si>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</si>
  <si>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</si>
  <si>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</si>
  <si>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</si>
  <si>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</si>
  <si>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</si>
  <si>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</si>
  <si>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</si>
  <si>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</si>
  <si>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</si>
  <si>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</si>
  <si>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</si>
  <si>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</si>
  <si>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</si>
  <si>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</si>
  <si>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</si>
  <si>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</si>
  <si>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</si>
  <si>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</si>
  <si>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</si>
  <si>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</si>
  <si>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</si>
  <si>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</si>
  <si>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</si>
  <si>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</si>
  <si>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</si>
  <si>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</si>
  <si>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</si>
  <si>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</si>
  <si>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</si>
  <si>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</si>
  <si>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</si>
  <si>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</si>
  <si>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</si>
  <si>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</si>
  <si>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</si>
  <si>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</si>
  <si>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</si>
  <si>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</si>
  <si>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</si>
  <si>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</si>
  <si>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</si>
  <si>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</si>
  <si>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</si>
  <si>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</si>
  <si>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</si>
  <si>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</si>
  <si>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</si>
  <si>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</si>
  <si>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</si>
  <si>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</si>
  <si>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</si>
  <si>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</si>
  <si>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</si>
  <si>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</si>
  <si>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</si>
  <si>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</si>
  <si>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</si>
  <si>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</si>
  <si>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</si>
  <si>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</si>
  <si>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</si>
  <si>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</si>
  <si>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</si>
  <si>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</si>
  <si>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</si>
  <si>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</si>
  <si>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</si>
  <si>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</si>
  <si>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</si>
  <si>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</si>
  <si>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</si>
  <si>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</si>
  <si>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</si>
  <si>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</si>
  <si>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</si>
  <si>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</si>
  <si>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</si>
  <si>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</si>
  <si>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</si>
  <si>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</si>
  <si>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</si>
  <si>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</si>
  <si>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</si>
  <si>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</si>
  <si>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</si>
  <si>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</si>
  <si>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</si>
  <si>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</si>
  <si>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</si>
  <si>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</si>
  <si>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</si>
  <si>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</si>
  <si>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</si>
  <si>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</si>
  <si>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</si>
  <si>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</si>
  <si>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</si>
  <si>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</si>
  <si>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</si>
  <si>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</si>
  <si>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</si>
  <si>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</si>
  <si>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</si>
  <si>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</si>
  <si>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</si>
  <si>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</si>
  <si>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</si>
  <si>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</si>
  <si>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</si>
  <si>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</si>
  <si>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</si>
  <si>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</si>
  <si>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</si>
  <si>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</si>
  <si>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</si>
  <si>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</si>
  <si>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</si>
  <si>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</si>
  <si>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</si>
  <si>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</si>
  <si>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</si>
  <si>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</si>
  <si>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</si>
  <si>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</si>
  <si>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</si>
  <si>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</si>
  <si>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</si>
  <si>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</si>
  <si>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</si>
  <si>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</si>
  <si>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</si>
  <si>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</si>
  <si>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</si>
  <si>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</si>
  <si>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</si>
  <si>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</si>
  <si>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</si>
  <si>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</si>
  <si>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</si>
  <si>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</si>
  <si>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</si>
  <si>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</si>
  <si>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</si>
  <si>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</si>
  <si>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</si>
  <si>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</si>
  <si>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</si>
  <si>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</si>
  <si>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</si>
  <si>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</si>
  <si>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</si>
  <si>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</si>
  <si>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</si>
  <si>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</si>
  <si>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</si>
  <si>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</si>
  <si>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</si>
  <si>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</si>
  <si>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</si>
  <si>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</si>
  <si>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</si>
  <si>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</si>
  <si>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</si>
  <si>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</si>
  <si>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</si>
  <si>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</si>
  <si>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</si>
  <si>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</si>
  <si>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</si>
  <si>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</si>
  <si>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</si>
  <si>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</si>
  <si>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</si>
  <si>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</si>
  <si>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</si>
  <si>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</si>
  <si>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</si>
  <si>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</si>
  <si>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</si>
  <si>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</si>
  <si>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</si>
  <si>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</si>
  <si>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</si>
  <si>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</si>
  <si>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</si>
  <si>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</si>
  <si>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</si>
  <si>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</si>
  <si>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</si>
  <si>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</si>
  <si>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</si>
  <si>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</si>
  <si>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</si>
  <si>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</si>
  <si>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</si>
  <si>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</si>
  <si>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</si>
  <si>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</si>
  <si>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</si>
  <si>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</si>
  <si>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</si>
  <si>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</si>
  <si>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</si>
  <si>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</si>
  <si>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</si>
  <si>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</si>
  <si>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</si>
  <si>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</si>
  <si>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</si>
  <si>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</si>
  <si>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</si>
  <si>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</si>
  <si>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</si>
  <si>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</si>
  <si>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</si>
  <si>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</si>
  <si>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</si>
  <si>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</si>
  <si>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</si>
  <si>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</si>
  <si>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</si>
  <si>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</si>
  <si>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</si>
  <si>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</si>
  <si>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</si>
  <si>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</si>
  <si>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</si>
  <si>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</si>
  <si>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</si>
  <si>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</si>
  <si>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</si>
  <si>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</si>
  <si>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</si>
  <si>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</si>
  <si>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</si>
  <si>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</si>
  <si>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</si>
  <si>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</si>
  <si>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</si>
  <si>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</si>
  <si>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</si>
  <si>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</si>
  <si>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</si>
  <si>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</si>
  <si>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</si>
  <si>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</si>
  <si>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</si>
  <si>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</si>
  <si>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</si>
  <si>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</si>
  <si>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</si>
  <si>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</si>
  <si>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</si>
  <si>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</si>
  <si>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</si>
  <si>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</si>
  <si>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</si>
  <si>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</si>
  <si>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</si>
  <si>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</si>
  <si>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</si>
  <si>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</si>
  <si>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</si>
  <si>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</si>
  <si>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</si>
  <si>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</si>
  <si>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</si>
  <si>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</si>
  <si>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</si>
  <si>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</si>
  <si>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</si>
  <si>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</si>
  <si>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</si>
  <si>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</si>
  <si>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</si>
  <si>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</si>
  <si>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</si>
  <si>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</si>
  <si>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</si>
  <si>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</si>
  <si>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</si>
  <si>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</si>
  <si>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</si>
  <si>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</si>
  <si>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</si>
  <si>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</si>
  <si>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</si>
  <si>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</si>
  <si>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</si>
  <si>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</si>
  <si>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</si>
  <si>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</si>
  <si>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</si>
  <si>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</si>
  <si>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</si>
  <si>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</si>
  <si>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</si>
  <si>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</si>
  <si>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</si>
  <si>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</si>
  <si>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</si>
  <si>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</si>
  <si>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</si>
  <si>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</si>
  <si>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</si>
  <si>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</si>
  <si>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</si>
  <si>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</si>
  <si>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</si>
  <si>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</si>
  <si>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</si>
  <si>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</si>
  <si>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</si>
  <si>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</si>
  <si>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</si>
  <si>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</si>
  <si>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</si>
  <si>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</si>
  <si>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</si>
  <si>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</si>
  <si>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</si>
  <si>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</si>
  <si>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</si>
  <si>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</si>
  <si>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</si>
  <si>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</si>
  <si>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</si>
  <si>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</si>
  <si>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</si>
  <si>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</si>
  <si>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</si>
  <si>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</si>
  <si>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</si>
  <si>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</si>
  <si>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</si>
  <si>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</si>
  <si>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</si>
  <si>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</si>
  <si>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</si>
  <si>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</si>
  <si>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</si>
  <si>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</si>
  <si>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</si>
  <si>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</si>
  <si>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</si>
  <si>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</si>
  <si>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</si>
  <si>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</si>
  <si>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</si>
  <si>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</si>
  <si>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</si>
  <si>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</si>
  <si>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</si>
  <si>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</si>
  <si>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</si>
  <si>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</si>
  <si>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</si>
  <si>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</si>
  <si>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</si>
  <si>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</si>
  <si>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</si>
  <si>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</si>
  <si>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</si>
  <si>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</si>
  <si>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</si>
  <si>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</si>
  <si>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</si>
  <si>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</si>
  <si>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</si>
  <si>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</si>
  <si>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</si>
  <si>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</si>
  <si>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</si>
  <si>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</si>
  <si>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</si>
  <si>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</si>
  <si>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</si>
  <si>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</si>
  <si>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</si>
  <si>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</si>
  <si>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</si>
  <si>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</si>
  <si>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</si>
  <si>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</si>
  <si>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</si>
  <si>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</si>
  <si>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</si>
  <si>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</si>
  <si>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</si>
  <si>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</si>
  <si>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</si>
  <si>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</si>
  <si>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</si>
  <si>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</si>
  <si>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</si>
  <si>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</si>
  <si>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</si>
  <si>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</si>
  <si>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</si>
  <si>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</si>
  <si>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</si>
  <si>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</si>
  <si>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</si>
  <si>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</si>
  <si>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</si>
  <si>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</si>
  <si>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</si>
  <si>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</si>
  <si>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</si>
  <si>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</si>
  <si>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</si>
  <si>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</si>
  <si>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</si>
  <si>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</si>
  <si>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</si>
  <si>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</si>
  <si>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</si>
  <si>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</si>
  <si>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</si>
  <si>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</si>
  <si>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</si>
  <si>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</si>
  <si>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</si>
  <si>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</si>
  <si>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</si>
  <si>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</si>
  <si>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</si>
  <si>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</si>
  <si>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</si>
  <si>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</si>
  <si>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</si>
  <si>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</si>
  <si>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</si>
  <si>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</si>
  <si>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</si>
  <si>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</si>
  <si>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</si>
  <si>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</si>
  <si>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</si>
  <si>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</si>
  <si>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</si>
  <si>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</si>
  <si>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</si>
  <si>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</si>
  <si>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</si>
  <si>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</si>
  <si>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</si>
  <si>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</si>
  <si>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</si>
  <si>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</si>
  <si>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</si>
  <si>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</si>
  <si>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</si>
  <si>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</si>
  <si>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</si>
  <si>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</si>
  <si>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</si>
  <si>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</si>
  <si>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</si>
  <si>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</si>
  <si>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</si>
  <si>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</si>
  <si>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</si>
  <si>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</si>
  <si>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</si>
  <si>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</si>
  <si>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</si>
  <si>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</si>
  <si>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</si>
  <si>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</si>
  <si>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</si>
  <si>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</si>
  <si>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</si>
  <si>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</si>
  <si>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</si>
  <si>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</si>
  <si>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</si>
  <si>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</si>
  <si>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</si>
  <si>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</si>
  <si>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</si>
  <si>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</si>
  <si>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</si>
  <si>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</si>
  <si>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</si>
  <si>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</si>
  <si>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</si>
  <si>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</si>
  <si>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</si>
  <si>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</si>
  <si>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</si>
  <si>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</si>
  <si>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</si>
  <si>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</si>
  <si>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</si>
  <si>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</si>
  <si>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</si>
  <si>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</si>
  <si>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</si>
  <si>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</si>
  <si>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</si>
  <si>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</si>
  <si>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</si>
  <si>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</si>
  <si>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</si>
  <si>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</si>
  <si>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</si>
  <si>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</si>
  <si>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</si>
  <si>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</si>
  <si>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</si>
  <si>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</si>
  <si>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</si>
  <si>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</si>
  <si>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</si>
  <si>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</si>
  <si>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</si>
  <si>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</si>
  <si>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</si>
  <si>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</si>
  <si>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</si>
  <si>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</si>
  <si>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</si>
  <si>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</si>
  <si>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</si>
  <si>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</si>
  <si>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</si>
  <si>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</si>
  <si>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</si>
  <si>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</si>
  <si>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</si>
  <si>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</si>
  <si>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</si>
  <si>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</si>
  <si>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</si>
  <si>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</si>
  <si>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</si>
  <si>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</si>
  <si>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</si>
  <si>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</si>
  <si>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</si>
  <si>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</si>
  <si>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</si>
  <si>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</si>
  <si>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</si>
  <si>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</si>
  <si>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</si>
  <si>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</si>
  <si>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</si>
  <si>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</si>
  <si>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</si>
  <si>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</si>
  <si>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</si>
  <si>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</si>
  <si>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</si>
  <si>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</si>
  <si>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</si>
  <si>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</si>
  <si>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</si>
  <si>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</si>
  <si>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</si>
  <si>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</si>
  <si>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</si>
  <si>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</si>
  <si>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</si>
  <si>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</si>
  <si>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</si>
  <si>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</si>
  <si>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</si>
  <si>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</si>
  <si>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</si>
  <si>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</si>
  <si>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</si>
  <si>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</si>
  <si>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</si>
  <si>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</si>
  <si>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</si>
  <si>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</si>
  <si>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</si>
  <si>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</si>
  <si>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</si>
  <si>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</si>
  <si>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</si>
  <si>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</si>
  <si>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</si>
  <si>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</si>
  <si>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</si>
  <si>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</si>
  <si>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</si>
  <si>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</si>
  <si>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</si>
  <si>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</si>
  <si>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</si>
  <si>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</si>
  <si>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</si>
  <si>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</si>
  <si>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</si>
  <si>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</si>
  <si>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</si>
  <si>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</si>
  <si>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</si>
  <si>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</si>
  <si>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</si>
  <si>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</si>
  <si>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</si>
  <si>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</si>
  <si>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</si>
  <si>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</si>
  <si>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</si>
  <si>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</si>
  <si>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</si>
  <si>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</si>
  <si>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</si>
  <si>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</si>
  <si>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</si>
  <si>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</si>
  <si>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</si>
  <si>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</si>
  <si>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</si>
  <si>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</si>
  <si>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</si>
  <si>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</si>
  <si>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</si>
  <si>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</si>
  <si>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</si>
  <si>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</si>
  <si>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</si>
  <si>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</si>
  <si>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</si>
  <si>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</si>
  <si>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</si>
  <si>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</si>
  <si>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</si>
  <si>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</si>
  <si>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</si>
  <si>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</si>
  <si>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</si>
  <si>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</si>
  <si>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</si>
  <si>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</si>
  <si>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</si>
  <si>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</si>
  <si>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</si>
  <si>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</si>
  <si>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</si>
  <si>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</si>
  <si>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</si>
  <si>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</si>
  <si>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</si>
  <si>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</si>
  <si>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</si>
  <si>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</si>
  <si>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</si>
  <si>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</si>
  <si>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</si>
  <si>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</si>
  <si>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</si>
  <si>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</si>
  <si>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</si>
  <si>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</si>
  <si>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</si>
  <si>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</si>
  <si>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</si>
  <si>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</si>
  <si>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</si>
  <si>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</si>
  <si>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</si>
  <si>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</si>
  <si>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</si>
  <si>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</si>
  <si>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</si>
  <si>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</si>
  <si>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</si>
  <si>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</si>
  <si>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</si>
  <si>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</si>
  <si>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</si>
  <si>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</si>
  <si>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</si>
  <si>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</si>
  <si>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</si>
  <si>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</si>
  <si>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</si>
  <si>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</si>
  <si>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</si>
  <si>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</si>
  <si>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</si>
  <si>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</si>
  <si>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</si>
  <si>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</si>
  <si>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</si>
  <si>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</si>
  <si>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</si>
  <si>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</si>
  <si>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</si>
  <si>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</si>
  <si>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</si>
  <si>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</si>
  <si>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</si>
  <si>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</si>
  <si>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</si>
  <si>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</si>
  <si>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</si>
  <si>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</si>
  <si>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</si>
  <si>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</si>
  <si>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</si>
  <si>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</si>
  <si>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</si>
  <si>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</si>
  <si>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</si>
  <si>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</si>
  <si>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</si>
  <si>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</si>
  <si>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</si>
  <si>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</si>
  <si>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</si>
  <si>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</si>
  <si>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</si>
  <si>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</si>
  <si>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</si>
  <si>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</si>
  <si>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</si>
  <si>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</si>
  <si>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</si>
  <si>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</si>
  <si>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</si>
  <si>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</si>
  <si>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</si>
  <si>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</si>
  <si>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</si>
  <si>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</si>
  <si>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</si>
  <si>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</si>
  <si>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</si>
  <si>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</si>
  <si>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</si>
  <si>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</si>
  <si>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</si>
  <si>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</si>
  <si>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</si>
  <si>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</si>
  <si>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</si>
  <si>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</si>
  <si>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</si>
  <si>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</si>
  <si>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</si>
  <si>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</si>
  <si>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</si>
  <si>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</si>
  <si>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</si>
  <si>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</si>
  <si>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</si>
  <si>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</si>
  <si>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</si>
  <si>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</si>
  <si>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</si>
  <si>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</si>
  <si>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</si>
  <si>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</si>
  <si>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</si>
  <si>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</si>
  <si>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</si>
  <si>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</si>
  <si>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</si>
  <si>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</si>
  <si>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</si>
  <si>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</si>
  <si>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</si>
  <si>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</si>
  <si>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</si>
  <si>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</si>
  <si>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</si>
  <si>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</si>
  <si>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</si>
  <si>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</si>
  <si>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</si>
  <si>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</si>
  <si>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</si>
  <si>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</si>
  <si>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</si>
  <si>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</si>
  <si>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</si>
  <si>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</si>
  <si>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</si>
  <si>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</si>
  <si>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</si>
  <si>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</si>
  <si>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</si>
  <si>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</si>
  <si>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</si>
  <si>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</si>
  <si>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</si>
  <si>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</si>
  <si>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</si>
  <si>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</si>
  <si>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</si>
  <si>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</si>
  <si>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</si>
  <si>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</si>
  <si>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</si>
  <si>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</si>
  <si>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</si>
  <si>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</si>
  <si>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</si>
  <si>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</si>
  <si>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</si>
  <si>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</si>
  <si>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</si>
  <si>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</si>
  <si>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</si>
  <si>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</si>
  <si>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</si>
  <si>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</si>
  <si>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</si>
  <si>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</si>
  <si>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</si>
  <si>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</si>
  <si>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</si>
  <si>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</si>
  <si>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</si>
  <si>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</si>
  <si>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</si>
  <si>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</si>
  <si>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</si>
  <si>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</si>
  <si>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</si>
  <si>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</si>
  <si>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</si>
  <si>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</si>
  <si>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</si>
  <si>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</si>
  <si>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</si>
  <si>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</si>
  <si>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</si>
  <si>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</si>
  <si>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</si>
  <si>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</si>
  <si>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</si>
  <si>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</si>
  <si>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</si>
  <si>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</si>
  <si>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</si>
  <si>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</si>
  <si>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</si>
  <si>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</si>
  <si>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</si>
  <si>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</si>
  <si>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</si>
  <si>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</si>
  <si>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</si>
  <si>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</si>
  <si>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</si>
  <si>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</si>
  <si>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</si>
  <si>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</si>
  <si>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</si>
  <si>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</si>
  <si>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</si>
  <si>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</si>
  <si>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</si>
  <si>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</si>
  <si>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</si>
  <si>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</si>
  <si>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</si>
  <si>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</si>
  <si>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</si>
  <si>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</si>
  <si>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</si>
  <si>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</si>
  <si>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</si>
  <si>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</si>
  <si>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</si>
  <si>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</si>
  <si>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</si>
  <si>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</si>
  <si>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</si>
  <si>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</si>
  <si>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</si>
  <si>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</si>
  <si>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</si>
  <si>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</si>
  <si>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</si>
  <si>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</si>
  <si>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</si>
  <si>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</si>
  <si>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</si>
  <si>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</si>
  <si>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</si>
  <si>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</si>
  <si>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</si>
  <si>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</si>
  <si>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</si>
  <si>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</si>
  <si>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</si>
  <si>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</si>
  <si>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</si>
  <si>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</si>
  <si>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</si>
  <si>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</si>
  <si>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</si>
  <si>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</si>
  <si>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</si>
  <si>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</si>
  <si>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</si>
  <si>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</si>
  <si>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</si>
  <si>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</si>
  <si>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</si>
  <si>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</si>
  <si>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</si>
  <si>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</si>
  <si>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</si>
  <si>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</si>
  <si>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</si>
  <si>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</si>
  <si>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</si>
  <si>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</si>
  <si>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</si>
  <si>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</si>
  <si>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</si>
  <si>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</si>
  <si>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</si>
  <si>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</si>
  <si>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</si>
  <si>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</si>
  <si>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</si>
  <si>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</si>
  <si>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</si>
  <si>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</si>
  <si>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</si>
  <si>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</si>
  <si>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</si>
  <si>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</si>
  <si>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</si>
  <si>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</si>
  <si>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</si>
  <si>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</si>
  <si>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</si>
  <si>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</si>
  <si>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</si>
  <si>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</si>
  <si>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</si>
  <si>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</si>
  <si>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</si>
  <si>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</si>
  <si>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</si>
  <si>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</si>
  <si>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</si>
  <si>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</si>
  <si>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</si>
  <si>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</si>
  <si>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</si>
  <si>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</si>
  <si>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</si>
  <si>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</si>
  <si>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</si>
  <si>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</si>
  <si>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</si>
  <si>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</si>
  <si>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</si>
  <si>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</si>
  <si>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</si>
  <si>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</si>
  <si>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</si>
  <si>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</si>
  <si>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</si>
  <si>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</si>
  <si>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</si>
  <si>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</si>
  <si>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</si>
  <si>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</si>
  <si>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</si>
  <si>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</si>
  <si>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</si>
  <si>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</si>
  <si>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</si>
  <si>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</si>
  <si>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</si>
  <si>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</si>
  <si>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</si>
  <si>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</si>
  <si>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</si>
  <si>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</si>
  <si>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</si>
  <si>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</si>
  <si>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</si>
  <si>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</si>
  <si>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</si>
  <si>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</si>
  <si>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</si>
  <si>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</si>
  <si>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</si>
  <si>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</si>
  <si>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</si>
  <si>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</si>
  <si>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</si>
  <si>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</si>
  <si>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</si>
  <si>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</si>
  <si>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</si>
  <si>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</si>
  <si>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</si>
  <si>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</si>
  <si>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</si>
  <si>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</si>
  <si>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</si>
  <si>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</si>
  <si>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</si>
  <si>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</si>
  <si>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</si>
  <si>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</si>
  <si>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</si>
  <si>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</si>
  <si>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</si>
  <si>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</si>
  <si>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</si>
  <si>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</si>
  <si>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</si>
  <si>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</si>
  <si>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</si>
  <si>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</si>
  <si>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</si>
  <si>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</si>
  <si>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</si>
  <si>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</si>
  <si>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</si>
  <si>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</si>
  <si>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</si>
  <si>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</si>
  <si>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</si>
  <si>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</si>
  <si>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</si>
  <si>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</si>
  <si>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</si>
  <si>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</si>
  <si>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</si>
  <si>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</si>
  <si>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</si>
  <si>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</si>
  <si>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</si>
  <si>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</si>
  <si>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</si>
  <si>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</si>
  <si>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</si>
  <si>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</si>
  <si>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</si>
  <si>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</si>
  <si>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</si>
  <si>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</si>
  <si>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</si>
  <si>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</si>
  <si>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</si>
  <si>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</si>
  <si>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</si>
  <si>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</si>
  <si>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</si>
  <si>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</si>
  <si>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</si>
  <si>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</si>
  <si>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</si>
  <si>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</si>
  <si>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</si>
  <si>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</si>
  <si>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</si>
  <si>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</si>
  <si>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</si>
  <si>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</si>
  <si>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</si>
  <si>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</si>
  <si>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</si>
  <si>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</si>
  <si>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</si>
  <si>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</si>
  <si>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</si>
  <si>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</si>
  <si>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</si>
  <si>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</si>
  <si>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</si>
  <si>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</si>
  <si>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</si>
  <si>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</si>
  <si>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</si>
  <si>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</si>
  <si>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</si>
  <si>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</si>
  <si>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</si>
  <si>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</si>
  <si>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</si>
  <si>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</si>
  <si>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</si>
  <si>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</si>
  <si>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</si>
  <si>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</si>
  <si>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</si>
  <si>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</si>
  <si>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</si>
  <si>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</si>
  <si>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</si>
  <si>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</si>
  <si>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</si>
  <si>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</si>
  <si>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</si>
  <si>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</si>
  <si>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</si>
  <si>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</si>
  <si>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</si>
  <si>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</si>
  <si>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</si>
  <si>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</si>
  <si>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</si>
  <si>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</si>
  <si>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</si>
  <si>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</si>
  <si>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</si>
  <si>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</si>
  <si>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</si>
  <si>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</si>
  <si>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</si>
  <si>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</si>
  <si>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</si>
  <si>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</si>
  <si>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</si>
  <si>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</si>
  <si>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</si>
  <si>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</si>
  <si>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</si>
  <si>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</si>
  <si>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</si>
  <si>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</si>
  <si>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</si>
  <si>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</si>
  <si>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</si>
  <si>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</si>
  <si>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</si>
  <si>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</si>
  <si>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</si>
  <si>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</si>
  <si>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</si>
  <si>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</si>
  <si>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</si>
  <si>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</si>
  <si>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</si>
  <si>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</si>
  <si>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</si>
  <si>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</si>
  <si>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</si>
  <si>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</si>
  <si>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</si>
  <si>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</si>
  <si>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</si>
  <si>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</si>
  <si>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</si>
  <si>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</si>
  <si>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</si>
  <si>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</si>
  <si>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</si>
  <si>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</si>
  <si>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</si>
  <si>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</si>
  <si>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</si>
  <si>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</si>
  <si>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</si>
  <si>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</si>
  <si>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</si>
  <si>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</si>
  <si>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</si>
  <si>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</si>
  <si>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</si>
  <si>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</si>
  <si>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</si>
  <si>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</si>
  <si>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</si>
  <si>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</si>
  <si>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</si>
  <si>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</si>
  <si>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</si>
  <si>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</si>
  <si>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</si>
  <si>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</si>
  <si>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</si>
  <si>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</si>
  <si>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</si>
  <si>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</si>
  <si>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</si>
  <si>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</si>
  <si>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</si>
  <si>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</si>
  <si>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</si>
  <si>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</si>
  <si>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</si>
  <si>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</si>
  <si>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</si>
  <si>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</si>
  <si>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</si>
  <si>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</si>
  <si>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</si>
  <si>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</si>
  <si>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</si>
  <si>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</si>
  <si>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</si>
  <si>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</si>
  <si>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</si>
  <si>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</si>
  <si>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</si>
  <si>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</si>
  <si>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</si>
  <si>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</si>
  <si>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</si>
  <si>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</si>
  <si>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</si>
  <si>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</si>
  <si>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</si>
  <si>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</si>
  <si>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</si>
  <si>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</si>
  <si>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</si>
  <si>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</si>
  <si>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</si>
  <si>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</si>
  <si>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</si>
  <si>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</si>
  <si>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</si>
  <si>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</si>
  <si>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</si>
  <si>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</si>
  <si>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</si>
  <si>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</si>
  <si>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</si>
  <si>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</si>
  <si>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</si>
  <si>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</si>
  <si>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</si>
  <si>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</si>
  <si>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</si>
  <si>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</si>
  <si>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</si>
  <si>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</si>
  <si>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</si>
  <si>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</si>
  <si>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</si>
  <si>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</si>
  <si>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</si>
  <si>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</si>
  <si>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</si>
  <si>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</si>
  <si>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</si>
  <si>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</si>
  <si>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</si>
  <si>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</si>
  <si>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</si>
  <si>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</si>
  <si>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</si>
  <si>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</si>
  <si>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</si>
  <si>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</si>
  <si>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</si>
  <si>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</si>
  <si>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</si>
  <si>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</si>
  <si>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</si>
  <si>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</si>
  <si>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</si>
  <si>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</si>
  <si>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</si>
  <si>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</si>
  <si>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</si>
  <si>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</si>
  <si>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</si>
  <si>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</si>
  <si>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</si>
  <si>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</si>
  <si>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</si>
  <si>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</si>
  <si>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</si>
  <si>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</si>
  <si>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</si>
  <si>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</si>
  <si>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</si>
  <si>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</si>
  <si>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</si>
  <si>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</si>
  <si>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</si>
  <si>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</si>
  <si>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</si>
  <si>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</si>
  <si>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</si>
  <si>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</si>
  <si>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</si>
  <si>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</si>
  <si>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</si>
  <si>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</si>
  <si>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</si>
  <si>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</si>
  <si>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</si>
  <si>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</si>
  <si>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</si>
  <si>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</si>
  <si>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</si>
  <si>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</si>
  <si>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</si>
  <si>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</si>
  <si>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</si>
  <si>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</si>
  <si>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</si>
  <si>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</si>
  <si>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</si>
  <si>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</si>
  <si>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</si>
  <si>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</si>
  <si>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</si>
  <si>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</si>
  <si>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</si>
  <si>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</si>
  <si>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</si>
  <si>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</si>
  <si>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</si>
  <si>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</si>
  <si>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</si>
  <si>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</si>
  <si>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</si>
  <si>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</si>
  <si>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</si>
  <si>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</si>
  <si>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</si>
  <si>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</si>
  <si>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</si>
  <si>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</si>
  <si>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</si>
  <si>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</si>
  <si>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</si>
  <si>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</si>
  <si>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</si>
  <si>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</si>
  <si>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</si>
  <si>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</si>
  <si>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</si>
  <si>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</si>
  <si>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</si>
  <si>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</si>
  <si>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</si>
  <si>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</si>
  <si>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</si>
  <si>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</si>
  <si>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</si>
  <si>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</si>
  <si>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</si>
  <si>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</si>
  <si>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</si>
  <si>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</si>
  <si>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</si>
  <si>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</si>
  <si>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</si>
  <si>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</si>
  <si>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</si>
  <si>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</si>
  <si>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</si>
  <si>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</si>
  <si>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</si>
  <si>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</si>
  <si>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</si>
  <si>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</si>
  <si>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</si>
  <si>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</si>
  <si>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</si>
  <si>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</si>
  <si>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</si>
  <si>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</si>
  <si>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</si>
  <si>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</si>
  <si>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</si>
  <si>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</si>
  <si>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</si>
  <si>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</si>
  <si>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</si>
  <si>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</si>
  <si>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</si>
  <si>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</si>
  <si>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</si>
  <si>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</si>
  <si>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</si>
  <si>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</si>
  <si>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</si>
  <si>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</si>
  <si>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</si>
  <si>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</si>
  <si>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</si>
  <si>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</si>
  <si>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</si>
  <si>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</si>
  <si>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</si>
  <si>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</si>
  <si>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</si>
  <si>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</si>
  <si>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</si>
  <si>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</si>
  <si>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</si>
  <si>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</si>
  <si>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</si>
  <si>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</si>
  <si>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</si>
  <si>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</si>
  <si>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</si>
  <si>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</si>
  <si>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</si>
  <si>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</si>
  <si>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</si>
  <si>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</si>
  <si>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</si>
  <si>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</si>
  <si>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</si>
  <si>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</si>
  <si>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</si>
  <si>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</si>
  <si>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</si>
  <si>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</si>
  <si>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</si>
  <si>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</si>
  <si>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</si>
  <si>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</si>
  <si>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</si>
  <si>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</si>
  <si>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</si>
  <si>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</si>
  <si>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</si>
  <si>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</si>
  <si>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</si>
  <si>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</si>
  <si>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</si>
  <si>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</si>
  <si>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</si>
  <si>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</si>
  <si>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</si>
  <si>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</si>
  <si>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</si>
  <si>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</si>
  <si>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</si>
  <si>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</si>
  <si>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</si>
  <si>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</si>
  <si>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</si>
  <si>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</si>
  <si>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</si>
  <si>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</si>
  <si>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</si>
  <si>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</si>
  <si>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</si>
  <si>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</si>
  <si>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</si>
  <si>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</si>
  <si>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</si>
  <si>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</si>
  <si>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</si>
  <si>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</si>
  <si>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</si>
  <si>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</si>
  <si>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</si>
  <si>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</si>
  <si>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</si>
  <si>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</si>
  <si>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</si>
  <si>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</si>
  <si>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</si>
  <si>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</si>
  <si>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</si>
  <si>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</si>
  <si>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</si>
  <si>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</si>
  <si>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</si>
  <si>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</si>
  <si>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</si>
  <si>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</si>
  <si>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</si>
  <si>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</si>
  <si>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</si>
  <si>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</si>
  <si>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</si>
  <si>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</si>
  <si>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</si>
  <si>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</si>
  <si>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</si>
  <si>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</si>
  <si>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</si>
  <si>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</si>
  <si>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</si>
  <si>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</si>
  <si>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</si>
  <si>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</si>
  <si>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</si>
  <si>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</si>
  <si>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</si>
  <si>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</si>
  <si>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</si>
  <si>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</si>
  <si>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</si>
  <si>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</si>
  <si>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</si>
  <si>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</si>
  <si>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</si>
  <si>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</si>
  <si>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</si>
  <si>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</si>
  <si>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</si>
  <si>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</si>
  <si>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</si>
  <si>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</si>
  <si>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</si>
  <si>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</si>
  <si>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</si>
  <si>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</si>
  <si>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</si>
  <si>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</si>
  <si>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</si>
  <si>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</si>
  <si>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</si>
  <si>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</si>
  <si>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</si>
  <si>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</si>
  <si>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</si>
  <si>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</si>
  <si>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</si>
  <si>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</si>
  <si>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</si>
  <si>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</si>
  <si>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</si>
  <si>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</si>
  <si>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</si>
  <si>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</si>
  <si>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</si>
  <si>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</si>
  <si>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</si>
  <si>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</si>
  <si>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</si>
  <si>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</si>
  <si>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</si>
  <si>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</si>
  <si>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</si>
  <si>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</si>
  <si>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</si>
  <si>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</si>
  <si>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</si>
  <si>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</si>
  <si>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</si>
  <si>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</si>
  <si>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</si>
  <si>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</si>
  <si>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</si>
  <si>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</si>
  <si>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</si>
  <si>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</si>
  <si>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</si>
  <si>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</si>
  <si>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</si>
  <si>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</si>
  <si>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</si>
  <si>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</si>
  <si>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</si>
  <si>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</si>
  <si>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</si>
  <si>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</si>
  <si>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</si>
  <si>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</si>
  <si>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</si>
  <si>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</si>
  <si>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</si>
  <si>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</si>
  <si>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</si>
  <si>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</si>
  <si>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</si>
  <si>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</si>
  <si>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</si>
  <si>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</si>
  <si>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</si>
  <si>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</si>
  <si>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</si>
  <si>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</si>
  <si>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</si>
  <si>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</si>
  <si>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</si>
  <si>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</si>
  <si>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</si>
  <si>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</si>
  <si>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</si>
  <si>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</si>
  <si>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</si>
  <si>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</si>
  <si>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</si>
  <si>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</si>
  <si>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</si>
  <si>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</si>
  <si>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</si>
  <si>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</si>
  <si>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</si>
  <si>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</si>
  <si>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</si>
  <si>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</si>
  <si>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</si>
  <si>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</si>
  <si>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</si>
  <si>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</si>
  <si>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</si>
  <si>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</si>
  <si>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</si>
  <si>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</si>
  <si>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</si>
  <si>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</si>
  <si>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</si>
  <si>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</si>
  <si>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</si>
  <si>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</si>
  <si>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</si>
  <si>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</si>
  <si>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</si>
  <si>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</si>
  <si>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</si>
  <si>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</si>
  <si>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</si>
  <si>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</si>
  <si>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</si>
  <si>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</si>
  <si>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</si>
  <si>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</si>
  <si>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</si>
  <si>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</si>
  <si>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</si>
  <si>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</si>
  <si>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</si>
  <si>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</si>
  <si>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</si>
  <si>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</si>
  <si>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</si>
  <si>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</si>
  <si>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</si>
  <si>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</si>
  <si>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</si>
  <si>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</si>
  <si>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</si>
  <si>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</si>
  <si>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</si>
  <si>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</si>
  <si>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</si>
  <si>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</si>
  <si>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</si>
  <si>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</si>
  <si>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</si>
  <si>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</si>
  <si>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</si>
  <si>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</si>
  <si>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</si>
  <si>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</si>
  <si>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</si>
  <si>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</si>
  <si>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</si>
  <si>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</si>
  <si>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</si>
  <si>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</si>
  <si>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</si>
  <si>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</si>
  <si>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</si>
  <si>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</si>
  <si>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</si>
  <si>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</si>
  <si>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</si>
  <si>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</si>
  <si>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</si>
  <si>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</si>
  <si>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</si>
  <si>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</si>
  <si>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</si>
  <si>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</si>
  <si>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</si>
  <si>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</si>
  <si>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</si>
  <si>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</si>
  <si>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</si>
  <si>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</si>
  <si>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</si>
  <si>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</si>
  <si>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</si>
  <si>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</si>
  <si>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</si>
  <si>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</si>
  <si>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</si>
  <si>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</si>
  <si>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</si>
  <si>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</si>
  <si>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</si>
  <si>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</si>
  <si>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</si>
  <si>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</si>
  <si>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</si>
  <si>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</si>
  <si>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</si>
  <si>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</si>
  <si>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</si>
  <si>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</si>
  <si>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</si>
  <si>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</si>
  <si>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</si>
  <si>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</si>
  <si>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</si>
  <si>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</si>
  <si>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</si>
  <si>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</si>
  <si>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</si>
  <si>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</si>
  <si>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</si>
  <si>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</si>
  <si>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</si>
  <si>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</si>
  <si>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</si>
  <si>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</si>
  <si>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</si>
  <si>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</si>
  <si>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</si>
  <si>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</si>
  <si>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</si>
  <si>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</si>
  <si>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</si>
  <si>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</si>
  <si>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</si>
  <si>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</si>
  <si>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</si>
  <si>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</si>
  <si>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</si>
  <si>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</si>
  <si>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</si>
  <si>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</si>
  <si>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</si>
  <si>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</si>
  <si>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</si>
  <si>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</si>
  <si>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</si>
  <si>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</si>
  <si>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</si>
  <si>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</si>
  <si>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</si>
  <si>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</si>
  <si>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</si>
  <si>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</si>
  <si>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</si>
  <si>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</si>
  <si>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</si>
  <si>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</si>
  <si>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</si>
  <si>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</si>
  <si>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</si>
  <si>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</si>
  <si>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</si>
  <si>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</si>
  <si>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</si>
  <si>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</si>
  <si>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</si>
  <si>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</si>
  <si>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</si>
  <si>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</si>
  <si>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</si>
  <si>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</si>
  <si>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</si>
  <si>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</si>
  <si>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</si>
  <si>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</si>
  <si>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</si>
  <si>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</si>
  <si>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</si>
  <si>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</si>
  <si>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</si>
  <si>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</si>
  <si>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</si>
  <si>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</si>
  <si>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</si>
  <si>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</si>
  <si>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</si>
  <si>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</si>
  <si>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</si>
  <si>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</si>
  <si>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</si>
  <si>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</si>
  <si>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</si>
  <si>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</si>
  <si>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</si>
  <si>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</si>
  <si>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</si>
  <si>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</si>
  <si>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</si>
  <si>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</si>
  <si>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</si>
  <si>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</si>
  <si>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</si>
  <si>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</si>
  <si>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</si>
  <si>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</si>
  <si>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</si>
  <si>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</si>
  <si>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</si>
  <si>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</si>
  <si>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</si>
  <si>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</si>
  <si>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</si>
  <si>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</si>
  <si>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</si>
  <si>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</si>
  <si>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</si>
  <si>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</si>
  <si>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</si>
  <si>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</si>
  <si>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</si>
  <si>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</si>
  <si>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</si>
  <si>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</si>
  <si>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</si>
  <si>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</si>
  <si>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</si>
  <si>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</si>
  <si>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</si>
  <si>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</si>
  <si>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</si>
  <si>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</si>
  <si>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</si>
  <si>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</si>
  <si>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</si>
  <si>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</si>
  <si>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</si>
  <si>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</si>
  <si>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</si>
  <si>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</si>
  <si>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</si>
  <si>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</si>
  <si>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</si>
  <si>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</si>
  <si>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</si>
  <si>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</si>
  <si>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</si>
  <si>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</si>
  <si>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</si>
  <si>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</si>
  <si>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</si>
  <si>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</si>
  <si>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</si>
  <si>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</si>
  <si>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</si>
  <si>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</si>
  <si>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</si>
  <si>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</si>
  <si>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</si>
  <si>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</si>
  <si>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</si>
  <si>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</si>
  <si>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</si>
  <si>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</si>
  <si>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</si>
  <si>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</si>
  <si>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</si>
  <si>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</si>
  <si>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</si>
  <si>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</si>
  <si>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</si>
  <si>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</si>
  <si>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</si>
  <si>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</si>
  <si>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</si>
  <si>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</si>
  <si>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</si>
  <si>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</si>
  <si>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</si>
  <si>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</si>
  <si>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</si>
  <si>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</si>
  <si>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</si>
  <si>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</si>
  <si>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</si>
  <si>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</si>
  <si>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</si>
  <si>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</si>
  <si>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</si>
  <si>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</si>
  <si>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</si>
  <si>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</si>
  <si>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</si>
  <si>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</si>
  <si>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</si>
  <si>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</si>
  <si>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</si>
  <si>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</si>
  <si>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</si>
  <si>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</si>
  <si>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</si>
  <si>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</si>
  <si>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</si>
  <si>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</si>
  <si>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</si>
  <si>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</si>
  <si>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</si>
  <si>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</si>
  <si>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</si>
  <si>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</si>
  <si>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</si>
  <si>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</si>
  <si>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</si>
  <si>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</si>
  <si>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</si>
  <si>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</si>
  <si>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</si>
  <si>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</si>
  <si>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</si>
  <si>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</si>
  <si>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</si>
  <si>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</si>
  <si>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</si>
  <si>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</si>
  <si>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</si>
  <si>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</si>
  <si>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</si>
  <si>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</si>
  <si>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</si>
  <si>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</si>
  <si>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</si>
  <si>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</si>
  <si>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</si>
  <si>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</si>
  <si>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</si>
  <si>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</si>
  <si>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</si>
  <si>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</si>
  <si>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</si>
  <si>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</si>
  <si>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</si>
  <si>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</si>
  <si>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</si>
  <si>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</si>
  <si>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</si>
  <si>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</si>
  <si>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</si>
  <si>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</si>
  <si>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</si>
  <si>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</si>
  <si>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</si>
  <si>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</si>
  <si>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</si>
  <si>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</si>
  <si>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</si>
  <si>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</si>
  <si>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</si>
  <si>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</si>
  <si>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</si>
  <si>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</si>
  <si>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</si>
  <si>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</si>
  <si>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</si>
  <si>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</si>
  <si>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</si>
  <si>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</si>
  <si>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</si>
  <si>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</si>
  <si>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</si>
  <si>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</si>
  <si>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</si>
  <si>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</si>
  <si>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</si>
  <si>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</si>
  <si>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</si>
  <si>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</si>
  <si>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</si>
  <si>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</si>
  <si>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</si>
  <si>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</si>
  <si>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</si>
  <si>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</si>
  <si>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</si>
  <si>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</si>
  <si>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</si>
  <si>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</si>
  <si>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</si>
  <si>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</si>
  <si>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</si>
  <si>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</si>
  <si>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</si>
  <si>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</si>
  <si>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</si>
  <si>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</si>
  <si>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</si>
  <si>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</si>
  <si>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</si>
  <si>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</si>
  <si>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</si>
  <si>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</si>
  <si>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</si>
  <si>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</si>
  <si>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</si>
  <si>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</si>
  <si>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</si>
  <si>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</si>
  <si>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</si>
  <si>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</si>
  <si>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</si>
  <si>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</si>
  <si>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</si>
  <si>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</si>
  <si>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</si>
  <si>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</si>
  <si>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</si>
  <si>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</si>
  <si>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</si>
  <si>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</si>
  <si>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</si>
  <si>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</si>
  <si>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</si>
  <si>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</si>
  <si>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</si>
  <si>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</si>
  <si>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</si>
  <si>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</si>
  <si>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</si>
  <si>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</si>
  <si>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</si>
  <si>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</si>
  <si>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</si>
  <si>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</si>
  <si>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</si>
  <si>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</si>
  <si>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</si>
  <si>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</si>
  <si>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</si>
  <si>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</si>
  <si>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</si>
  <si>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</si>
  <si>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</si>
  <si>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</si>
  <si>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</si>
  <si>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</si>
  <si>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</si>
  <si>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</si>
  <si>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</si>
  <si>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</si>
  <si>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</si>
  <si>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</si>
  <si>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</si>
  <si>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</si>
  <si>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</si>
  <si>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</si>
  <si>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</si>
  <si>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</si>
  <si>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</si>
  <si>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</si>
  <si>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</si>
  <si>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</si>
  <si>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</si>
  <si>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</si>
  <si>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</si>
  <si>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</si>
  <si>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</si>
  <si>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</si>
  <si>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</si>
  <si>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</si>
  <si>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</si>
  <si>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</si>
  <si>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</si>
  <si>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</si>
  <si>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</si>
  <si>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</si>
  <si>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</si>
  <si>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</si>
  <si>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</si>
  <si>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</si>
  <si>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</si>
  <si>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</si>
  <si>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</si>
  <si>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</si>
  <si>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</si>
  <si>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</si>
  <si>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</si>
  <si>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</si>
  <si>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</si>
  <si>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</si>
  <si>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</si>
  <si>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</si>
  <si>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</si>
  <si>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</si>
  <si>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</si>
  <si>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</si>
  <si>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</si>
  <si>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</si>
  <si>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</si>
  <si>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</si>
  <si>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</si>
  <si>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</si>
  <si>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</si>
  <si>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</si>
  <si>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</si>
  <si>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</si>
  <si>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</si>
  <si>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</si>
  <si>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</si>
  <si>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</si>
  <si>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</si>
  <si>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</si>
  <si>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</si>
  <si>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</si>
  <si>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</si>
  <si>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</si>
  <si>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</si>
  <si>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</si>
  <si>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</si>
  <si>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</si>
  <si>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</si>
  <si>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</si>
  <si>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</si>
  <si>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</si>
  <si>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</si>
  <si>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</si>
  <si>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</si>
  <si>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</si>
  <si>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</si>
  <si>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</si>
  <si>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</si>
  <si>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</si>
  <si>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</si>
  <si>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</si>
  <si>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</si>
  <si>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</si>
  <si>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</si>
  <si>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</si>
  <si>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</si>
  <si>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</si>
  <si>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</si>
  <si>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</si>
  <si>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</si>
  <si>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</si>
  <si>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</si>
  <si>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</si>
  <si>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</si>
  <si>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</si>
  <si>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</si>
  <si>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</si>
  <si>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</si>
  <si>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</si>
  <si>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</si>
  <si>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</si>
  <si>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</si>
  <si>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</si>
  <si>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</si>
  <si>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</si>
  <si>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</si>
  <si>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</si>
  <si>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</si>
  <si>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</si>
  <si>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</si>
  <si>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</si>
  <si>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</si>
  <si>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</si>
  <si>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</si>
  <si>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</si>
  <si>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</si>
  <si>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</si>
  <si>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</si>
  <si>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</si>
  <si>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</si>
  <si>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</si>
  <si>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</si>
  <si>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</si>
  <si>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</si>
  <si>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</si>
  <si>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</si>
  <si>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</si>
  <si>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</si>
  <si>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</si>
  <si>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</si>
  <si>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</si>
  <si>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</si>
  <si>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</si>
  <si>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</si>
  <si>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</si>
  <si>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</si>
  <si>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</si>
  <si>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</si>
  <si>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</si>
  <si>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</si>
  <si>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</si>
  <si>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</si>
  <si>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</si>
  <si>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</si>
  <si>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</si>
  <si>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</si>
  <si>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</si>
  <si>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</si>
  <si>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</si>
  <si>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</si>
  <si>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</si>
  <si>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</si>
  <si>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</si>
  <si>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</si>
  <si>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</si>
  <si>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</si>
  <si>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</si>
  <si>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</si>
  <si>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</si>
  <si>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</si>
  <si>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</si>
  <si>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</si>
  <si>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</si>
  <si>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</si>
  <si>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</si>
  <si>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</si>
  <si>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</si>
  <si>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</si>
  <si>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</si>
  <si>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</si>
  <si>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</si>
  <si>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</si>
  <si>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</si>
  <si>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</si>
  <si>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</si>
  <si>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</si>
  <si>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</si>
  <si>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</si>
  <si>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</si>
  <si>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</si>
  <si>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</si>
  <si>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</si>
  <si>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</si>
  <si>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</si>
  <si>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</si>
  <si>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</si>
  <si>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</si>
  <si>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</si>
  <si>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</si>
  <si>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</si>
  <si>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</si>
  <si>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</si>
  <si>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</si>
  <si>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</si>
  <si>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</si>
  <si>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</si>
  <si>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</si>
  <si>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</si>
  <si>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</si>
  <si>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</si>
  <si>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</si>
  <si>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</si>
  <si>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</si>
  <si>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</si>
  <si>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</si>
  <si>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</si>
  <si>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</si>
  <si>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</si>
  <si>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</si>
  <si>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</si>
  <si>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</si>
  <si>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</si>
  <si>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</si>
  <si>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</si>
  <si>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</si>
  <si>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</si>
  <si>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</si>
  <si>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</si>
  <si>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</si>
  <si>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</si>
  <si>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</si>
  <si>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</si>
  <si>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</si>
  <si>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</si>
  <si>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</si>
  <si>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</si>
  <si>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</si>
  <si>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</si>
  <si>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</si>
  <si>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</si>
  <si>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</si>
  <si>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</si>
  <si>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</si>
  <si>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</si>
  <si>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</si>
  <si>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</si>
  <si>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</si>
  <si>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</si>
  <si>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</si>
  <si>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</si>
  <si>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</si>
  <si>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</si>
  <si>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</si>
  <si>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</si>
  <si>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</si>
  <si>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</si>
  <si>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</si>
  <si>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</si>
  <si>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</si>
  <si>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</si>
  <si>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</si>
  <si>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</si>
  <si>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</si>
  <si>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</si>
  <si>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</si>
  <si>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</si>
  <si>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</si>
  <si>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</si>
  <si>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</si>
  <si>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</si>
  <si>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</si>
  <si>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</si>
  <si>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</si>
  <si>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</si>
  <si>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</si>
  <si>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</si>
  <si>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</si>
  <si>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</si>
  <si>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</si>
  <si>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</si>
  <si>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</si>
  <si>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</si>
  <si>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</si>
  <si>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</si>
  <si>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</si>
  <si>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</si>
  <si>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</si>
  <si>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</si>
  <si>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</si>
  <si>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</si>
  <si>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</si>
  <si>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</si>
  <si>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</si>
  <si>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</si>
  <si>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</si>
  <si>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</si>
  <si>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</si>
  <si>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</si>
  <si>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</si>
  <si>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</si>
  <si>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</si>
  <si>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</si>
  <si>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</si>
  <si>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</si>
  <si>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</si>
  <si>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</si>
  <si>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</si>
  <si>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</si>
  <si>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</si>
  <si>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</si>
  <si>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</si>
  <si>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</si>
  <si>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</si>
  <si>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</si>
  <si>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</si>
  <si>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</si>
  <si>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</si>
  <si>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</si>
  <si>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</si>
  <si>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</si>
  <si>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</si>
  <si>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</si>
  <si>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</si>
  <si>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</si>
  <si>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</si>
  <si>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</si>
  <si>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</si>
  <si>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</si>
  <si>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</si>
  <si>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</si>
  <si>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</si>
  <si>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</si>
  <si>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</si>
  <si>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</si>
  <si>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</si>
  <si>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</si>
  <si>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</si>
  <si>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</si>
  <si>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</si>
  <si>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</si>
  <si>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</si>
  <si>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</si>
  <si>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</si>
  <si>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</si>
  <si>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</si>
  <si>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</si>
  <si>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</si>
  <si>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</si>
  <si>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</si>
  <si>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</si>
  <si>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</si>
  <si>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</si>
  <si>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</si>
  <si>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</si>
  <si>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</si>
  <si>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</si>
  <si>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</si>
  <si>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</si>
  <si>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</si>
  <si>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</si>
  <si>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</si>
  <si>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</si>
  <si>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</si>
  <si>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</si>
  <si>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</si>
  <si>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</si>
  <si>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</si>
  <si>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</si>
  <si>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</si>
  <si>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</si>
  <si>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</si>
  <si>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</si>
  <si>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</si>
  <si>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</si>
  <si>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</si>
  <si>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</si>
  <si>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</si>
  <si>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</si>
  <si>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</si>
  <si>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</si>
  <si>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</si>
  <si>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</si>
  <si>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</si>
  <si>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</si>
  <si>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</si>
  <si>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</si>
  <si>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</si>
  <si>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</si>
  <si>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</si>
  <si>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</si>
  <si>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</si>
  <si>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</si>
  <si>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</si>
  <si>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</si>
  <si>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</si>
  <si>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</si>
  <si>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</si>
  <si>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</si>
  <si>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</si>
  <si>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</si>
  <si>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</si>
  <si>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</si>
  <si>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</si>
  <si>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</si>
  <si>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</si>
  <si>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</si>
  <si>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</si>
  <si>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</si>
  <si>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</si>
  <si>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</si>
  <si>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</si>
  <si>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</si>
  <si>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</si>
  <si>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</si>
  <si>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</si>
  <si>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</si>
  <si>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</si>
  <si>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</si>
  <si>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</si>
  <si>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</si>
  <si>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</si>
  <si>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</si>
  <si>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</si>
  <si>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</si>
  <si>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</si>
  <si>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</si>
  <si>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</si>
  <si>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</si>
  <si>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</si>
  <si>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</si>
  <si>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</si>
  <si>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</si>
  <si>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</si>
  <si>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</si>
  <si>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</si>
  <si>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</si>
  <si>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</si>
  <si>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</si>
  <si>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</si>
  <si>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</si>
  <si>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</si>
  <si>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</si>
  <si>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</si>
  <si>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</si>
  <si>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</si>
  <si>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</si>
  <si>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</si>
  <si>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</si>
  <si>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</si>
  <si>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</si>
  <si>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</si>
  <si>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</si>
  <si>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</si>
  <si>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</si>
  <si>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</si>
  <si>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</si>
  <si>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</si>
  <si>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</si>
  <si>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</si>
  <si>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</si>
  <si>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</si>
  <si>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</si>
  <si>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</si>
  <si>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</si>
  <si>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</si>
  <si>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</si>
  <si>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</si>
  <si>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</si>
  <si>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</si>
  <si>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</si>
  <si>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</si>
  <si>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</si>
  <si>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</si>
  <si>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</si>
  <si>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</si>
  <si>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</si>
  <si>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</si>
  <si>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</si>
  <si>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</si>
  <si>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</si>
  <si>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</si>
  <si>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</si>
  <si>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</si>
  <si>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</si>
  <si>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</si>
  <si>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</si>
  <si>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</si>
  <si>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</si>
  <si>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</si>
  <si>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</si>
  <si>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</si>
  <si>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</si>
  <si>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</si>
  <si>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</si>
  <si>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</si>
  <si>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</si>
  <si>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</si>
  <si>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</si>
  <si>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</si>
  <si>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</si>
  <si>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</si>
  <si>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</si>
  <si>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</si>
  <si>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</si>
  <si>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</si>
  <si>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</si>
  <si>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</si>
  <si>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</si>
  <si>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</si>
  <si>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</si>
  <si>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</si>
  <si>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</si>
  <si>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</si>
  <si>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</si>
  <si>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</si>
  <si>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</si>
  <si>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</si>
  <si>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</si>
  <si>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</si>
  <si>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</si>
  <si>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</si>
  <si>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</si>
  <si>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</si>
  <si>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</si>
  <si>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</si>
  <si>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</si>
  <si>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</si>
  <si>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</si>
  <si>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</si>
  <si>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</si>
  <si>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</si>
  <si>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</si>
  <si>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</si>
  <si>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</si>
  <si>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</si>
  <si>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</si>
  <si>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</si>
  <si>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</si>
  <si>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</si>
  <si>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</si>
  <si>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</si>
  <si>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</si>
  <si>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</si>
  <si>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</si>
  <si>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</si>
  <si>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</si>
  <si>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</si>
  <si>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</si>
  <si>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</si>
  <si>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</si>
  <si>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</si>
  <si>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</si>
  <si>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</si>
  <si>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</si>
  <si>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</si>
  <si>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</si>
  <si>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</si>
  <si>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</si>
  <si>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</si>
  <si>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</si>
  <si>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</si>
  <si>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</si>
  <si>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</si>
  <si>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</si>
  <si>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</si>
  <si>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</si>
  <si>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</si>
  <si>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</si>
  <si>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</si>
  <si>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</si>
  <si>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</si>
  <si>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</si>
  <si>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</si>
  <si>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</si>
  <si>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</si>
  <si>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</si>
  <si>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</si>
  <si>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</si>
  <si>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</si>
  <si>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</si>
  <si>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</si>
  <si>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</si>
  <si>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</si>
  <si>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</si>
  <si>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</si>
  <si>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</si>
  <si>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</si>
  <si>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</si>
  <si>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</si>
  <si>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</si>
  <si>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</si>
  <si>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</si>
  <si>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</si>
  <si>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</si>
  <si>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</si>
  <si>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</si>
  <si>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</si>
  <si>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</si>
  <si>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</si>
  <si>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</si>
  <si>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</si>
  <si>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</si>
  <si>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</si>
  <si>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</si>
  <si>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</si>
  <si>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</si>
  <si>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</si>
  <si>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</si>
  <si>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</si>
  <si>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</si>
  <si>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</si>
  <si>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</si>
  <si>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</si>
  <si>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</si>
  <si>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</si>
  <si>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</si>
  <si>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</si>
  <si>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</si>
  <si>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</si>
  <si>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</si>
  <si>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</si>
  <si>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</si>
  <si>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</si>
  <si>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</si>
  <si>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</si>
  <si>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</si>
  <si>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</si>
  <si>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</si>
  <si>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</si>
  <si>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</si>
  <si>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</si>
  <si>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</si>
  <si>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</si>
  <si>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</si>
  <si>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</si>
  <si>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</si>
  <si>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</si>
  <si>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</si>
  <si>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</si>
  <si>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</si>
  <si>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</si>
  <si>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</si>
  <si>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</si>
  <si>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</si>
  <si>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</si>
  <si>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</si>
  <si>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</si>
  <si>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</si>
  <si>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</si>
  <si>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</si>
  <si>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</si>
  <si>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</si>
  <si>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</si>
  <si>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</si>
  <si>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</si>
  <si>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</si>
  <si>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</si>
  <si>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</si>
  <si>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</si>
  <si>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</si>
  <si>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</si>
  <si>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</si>
  <si>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</si>
  <si>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</si>
  <si>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</si>
  <si>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</si>
  <si>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</si>
  <si>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</si>
  <si>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</si>
  <si>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</si>
  <si>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</si>
  <si>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</si>
  <si>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</si>
  <si>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</si>
  <si>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</si>
  <si>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</si>
  <si>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</si>
  <si>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</si>
  <si>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</si>
  <si>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</si>
  <si>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</si>
  <si>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</si>
  <si>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</si>
  <si>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</si>
  <si>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</si>
  <si>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</si>
  <si>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</si>
  <si>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</si>
  <si>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</si>
  <si>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</si>
  <si>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</si>
  <si>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</si>
  <si>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</si>
  <si>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</si>
  <si>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</si>
  <si>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</si>
  <si>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</si>
  <si>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</si>
  <si>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</si>
  <si>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</si>
  <si>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</si>
  <si>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</si>
  <si>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</si>
  <si>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</si>
  <si>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</si>
  <si>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</si>
  <si>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</si>
  <si>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</si>
  <si>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</si>
  <si>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</si>
  <si>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</si>
  <si>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</si>
  <si>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</si>
  <si>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</si>
  <si>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</si>
  <si>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</si>
  <si>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</si>
  <si>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</si>
  <si>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</si>
  <si>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</si>
  <si>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</si>
  <si>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</si>
  <si>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</si>
  <si>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</si>
  <si>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</si>
  <si>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</si>
  <si>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</si>
  <si>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</si>
  <si>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</si>
  <si>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</si>
  <si>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</si>
  <si>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</si>
  <si>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</si>
  <si>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</si>
  <si>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</si>
  <si>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</si>
  <si>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</si>
  <si>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</si>
  <si>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</si>
  <si>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</si>
  <si>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</si>
  <si>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</si>
  <si>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</si>
  <si>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</si>
  <si>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</si>
  <si>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</si>
  <si>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</si>
  <si>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</si>
  <si>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</si>
  <si>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</si>
  <si>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</si>
  <si>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</si>
  <si>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</si>
  <si>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</si>
  <si>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</si>
  <si>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</si>
  <si>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</si>
  <si>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</si>
  <si>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</si>
  <si>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</si>
  <si>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</si>
  <si>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</si>
  <si>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</si>
  <si>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</si>
  <si>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</si>
  <si>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</si>
  <si>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</si>
  <si>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</si>
  <si>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</si>
  <si>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</si>
  <si>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</si>
  <si>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</si>
  <si>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</si>
  <si>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</si>
  <si>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</si>
  <si>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</si>
  <si>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</si>
  <si>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</si>
  <si>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</si>
  <si>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</si>
  <si>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</si>
  <si>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</si>
  <si>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</si>
  <si>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</si>
  <si>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</si>
  <si>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</si>
  <si>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</si>
  <si>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</si>
  <si>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</si>
  <si>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</si>
  <si>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</si>
  <si>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</si>
  <si>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</si>
  <si>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</si>
  <si>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</si>
  <si>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</si>
  <si>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</si>
  <si>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</si>
  <si>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</si>
  <si>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</si>
  <si>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</si>
  <si>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</si>
  <si>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</si>
  <si>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</si>
  <si>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</si>
  <si>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</si>
  <si>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</si>
  <si>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</si>
  <si>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</si>
  <si>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</si>
  <si>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</si>
  <si>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</si>
  <si>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</si>
  <si>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</si>
  <si>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</si>
  <si>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</si>
  <si>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</si>
  <si>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</si>
  <si>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</si>
  <si>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</si>
  <si>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</si>
  <si>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</si>
  <si>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</si>
  <si>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</si>
  <si>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</si>
  <si>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</si>
  <si>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</si>
  <si>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</si>
  <si>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</si>
  <si>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</si>
  <si>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</si>
  <si>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</si>
  <si>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</si>
  <si>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</si>
  <si>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</si>
  <si>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</si>
  <si>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</si>
  <si>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</si>
  <si>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</si>
  <si>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</si>
  <si>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</si>
  <si>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</si>
  <si>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</si>
  <si>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</si>
  <si>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</si>
  <si>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</si>
  <si>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</si>
  <si>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</si>
  <si>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</si>
  <si>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</si>
  <si>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</si>
  <si>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</si>
  <si>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</si>
  <si>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</si>
  <si>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</si>
  <si>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</si>
  <si>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</si>
  <si>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</si>
  <si>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</si>
  <si>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</si>
  <si>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</si>
  <si>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</si>
  <si>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</si>
  <si>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</si>
  <si>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</si>
  <si>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</si>
  <si>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</si>
  <si>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</si>
  <si>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</si>
  <si>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</si>
  <si>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</si>
  <si>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</si>
  <si>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</si>
  <si>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</si>
  <si>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</si>
  <si>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</si>
  <si>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</si>
  <si>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</si>
  <si>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</si>
  <si>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</si>
  <si>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</si>
  <si>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</si>
  <si>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</si>
  <si>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</si>
  <si>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</si>
  <si>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</si>
  <si>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</si>
  <si>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</si>
  <si>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</si>
  <si>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</si>
  <si>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</si>
  <si>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</si>
  <si>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</si>
  <si>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</si>
  <si>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</si>
  <si>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</si>
  <si>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</si>
  <si>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</si>
  <si>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</si>
  <si>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</si>
  <si>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</si>
  <si>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</si>
  <si>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</si>
  <si>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</si>
  <si>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</si>
  <si>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</si>
  <si>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</si>
  <si>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</si>
  <si>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</si>
  <si>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</si>
  <si>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</si>
  <si>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</si>
  <si>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</si>
  <si>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</si>
  <si>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</si>
  <si>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</si>
  <si>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</si>
  <si>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</si>
  <si>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</si>
  <si>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</si>
  <si>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</si>
  <si>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</si>
  <si>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</si>
  <si>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</si>
  <si>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</si>
  <si>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</si>
  <si>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</si>
  <si>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</si>
  <si>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</si>
  <si>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</si>
  <si>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</si>
  <si>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</si>
  <si>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</si>
  <si>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</si>
  <si>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</si>
  <si>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</si>
  <si>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</si>
  <si>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</si>
  <si>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</si>
  <si>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</si>
  <si>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</si>
  <si>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</si>
  <si>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</si>
  <si>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</si>
  <si>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</si>
  <si>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</si>
  <si>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</si>
  <si>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</si>
  <si>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</si>
  <si>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</si>
  <si>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</si>
  <si>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</si>
  <si>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</si>
  <si>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</si>
  <si>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</si>
  <si>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</si>
  <si>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</si>
  <si>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</si>
  <si>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</si>
  <si>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</si>
  <si>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</si>
  <si>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</si>
  <si>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</si>
  <si>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</si>
  <si>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</si>
  <si>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</si>
  <si>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</si>
  <si>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</si>
  <si>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</si>
  <si>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</si>
  <si>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</si>
  <si>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</si>
  <si>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</si>
  <si>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</si>
  <si>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</si>
  <si>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</si>
  <si>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</si>
  <si>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</si>
  <si>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</si>
  <si>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</si>
  <si>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</si>
  <si>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</si>
  <si>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</si>
  <si>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</si>
  <si>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</si>
  <si>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</si>
  <si>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</si>
  <si>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</si>
  <si>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</si>
  <si>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</si>
  <si>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</si>
  <si>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</si>
  <si>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</si>
  <si>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</si>
  <si>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</si>
  <si>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</si>
  <si>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</si>
  <si>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</si>
  <si>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</si>
  <si>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</si>
  <si>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</si>
  <si>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</si>
  <si>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</si>
  <si>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</si>
  <si>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</si>
  <si>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</si>
  <si>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</si>
  <si>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</si>
  <si>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</si>
  <si>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</si>
  <si>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</si>
  <si>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</si>
  <si>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</si>
  <si>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</si>
  <si>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</si>
  <si>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</si>
  <si>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</si>
  <si>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</si>
  <si>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</si>
  <si>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</si>
  <si>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</si>
  <si>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</si>
  <si>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</si>
  <si>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</si>
  <si>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</si>
  <si>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</si>
  <si>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</si>
  <si>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</si>
  <si>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</si>
  <si>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</si>
  <si>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</si>
  <si>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</si>
  <si>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</si>
  <si>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</si>
  <si>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</si>
  <si>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</si>
  <si>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</si>
  <si>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</si>
  <si>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</si>
  <si>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</si>
  <si>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</si>
  <si>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</si>
  <si>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</si>
  <si>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</si>
  <si>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</si>
  <si>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</si>
  <si>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</si>
  <si>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</si>
  <si>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</si>
  <si>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</si>
  <si>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</si>
  <si>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</si>
  <si>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</si>
  <si>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</si>
  <si>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</si>
  <si>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</si>
  <si>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</si>
  <si>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</si>
  <si>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</si>
  <si>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</si>
  <si>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</si>
  <si>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</si>
  <si>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</si>
  <si>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</si>
  <si>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</si>
  <si>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</si>
  <si>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</si>
  <si>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</si>
  <si>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</si>
  <si>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</si>
  <si>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</si>
  <si>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</si>
  <si>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</si>
  <si>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</si>
  <si>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</si>
  <si>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</si>
  <si>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</si>
  <si>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</si>
  <si>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</si>
  <si>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</si>
  <si>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</si>
  <si>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</si>
  <si>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</si>
  <si>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</si>
  <si>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</si>
  <si>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</si>
  <si>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</si>
  <si>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</si>
  <si>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</si>
  <si>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</si>
  <si>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</si>
  <si>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</si>
  <si>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</si>
  <si>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</si>
  <si>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</si>
  <si>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</si>
  <si>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</si>
  <si>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</si>
  <si>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</si>
  <si>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</si>
  <si>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</si>
  <si>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</si>
  <si>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</si>
  <si>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</si>
  <si>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</si>
  <si>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</si>
  <si>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</si>
  <si>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</si>
  <si>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</si>
  <si>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</si>
  <si>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</si>
  <si>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</si>
  <si>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</si>
  <si>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</si>
  <si>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</si>
  <si>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</si>
  <si>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</si>
  <si>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</si>
  <si>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</si>
  <si>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</si>
  <si>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</si>
  <si>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</si>
  <si>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</si>
  <si>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</si>
  <si>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</si>
  <si>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</si>
  <si>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</si>
  <si>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</si>
  <si>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</si>
  <si>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</si>
  <si>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</si>
  <si>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</si>
  <si>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</si>
  <si>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</si>
  <si>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</si>
  <si>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</si>
  <si>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</si>
  <si>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</si>
  <si>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</si>
  <si>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</si>
  <si>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</si>
  <si>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</si>
  <si>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</si>
  <si>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</si>
  <si>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</si>
  <si>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</si>
  <si>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</si>
  <si>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</si>
  <si>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</si>
  <si>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</si>
  <si>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</si>
  <si>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</si>
  <si>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</si>
  <si>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</si>
  <si>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</si>
  <si>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</si>
  <si>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</si>
  <si>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</si>
  <si>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</si>
  <si>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</si>
  <si>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</si>
  <si>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</si>
  <si>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</si>
  <si>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</si>
  <si>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</si>
  <si>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</si>
  <si>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</si>
  <si>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</si>
  <si>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</si>
  <si>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</si>
  <si>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</si>
  <si>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</si>
  <si>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</si>
  <si>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</si>
  <si>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</si>
  <si>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</si>
  <si>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</si>
  <si>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</si>
  <si>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</si>
  <si>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</si>
  <si>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</si>
  <si>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</si>
  <si>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</si>
  <si>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</si>
  <si>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</si>
  <si>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</si>
  <si>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</si>
  <si>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</si>
  <si>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</si>
  <si>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</si>
  <si>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</si>
  <si>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</si>
  <si>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</si>
  <si>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</si>
  <si>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</si>
  <si>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</si>
  <si>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</si>
  <si>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</si>
  <si>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</si>
  <si>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</si>
  <si>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</si>
  <si>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</si>
  <si>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</si>
  <si>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</si>
  <si>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</si>
  <si>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</si>
  <si>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</si>
  <si>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</si>
  <si>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</si>
  <si>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</si>
  <si>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</si>
  <si>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</si>
  <si>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</si>
  <si>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</si>
  <si>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</si>
  <si>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</si>
  <si>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</si>
  <si>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</si>
  <si>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</si>
  <si>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</si>
  <si>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</si>
  <si>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</si>
  <si>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</si>
  <si>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</si>
  <si>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</si>
  <si>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</si>
  <si>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</si>
  <si>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</si>
  <si>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</si>
  <si>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</si>
  <si>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</si>
  <si>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</si>
  <si>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</si>
  <si>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</si>
  <si>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</si>
  <si>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</si>
  <si>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</si>
  <si>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</si>
  <si>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</si>
  <si>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</si>
  <si>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</si>
  <si>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</si>
  <si>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</si>
  <si>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</si>
  <si>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</si>
  <si>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</si>
  <si>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</si>
  <si>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</si>
  <si>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</si>
  <si>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</si>
  <si>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</si>
  <si>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</si>
  <si>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</si>
  <si>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</si>
  <si>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</si>
  <si>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</si>
  <si>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</si>
  <si>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</si>
  <si>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</si>
  <si>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</si>
  <si>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</si>
  <si>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</si>
  <si>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</si>
  <si>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</si>
  <si>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</si>
  <si>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</si>
  <si>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</si>
  <si>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</si>
  <si>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</si>
  <si>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</si>
  <si>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</si>
  <si>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</si>
  <si>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</si>
  <si>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</si>
  <si>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</si>
  <si>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</si>
  <si>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</si>
  <si>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</si>
  <si>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</si>
  <si>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</si>
  <si>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</si>
  <si>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</si>
  <si>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</si>
  <si>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</si>
  <si>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</si>
  <si>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</si>
  <si>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</si>
  <si>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</si>
  <si>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</si>
  <si>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</si>
  <si>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</si>
  <si>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</si>
  <si>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</si>
  <si>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</si>
  <si>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</si>
  <si>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</si>
  <si>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</si>
  <si>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</si>
  <si>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</si>
  <si>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</si>
  <si>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</si>
  <si>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</si>
  <si>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</si>
  <si>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</si>
  <si>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</si>
  <si>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</si>
  <si>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</si>
  <si>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</si>
  <si>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</si>
  <si>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</si>
  <si>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</si>
  <si>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</si>
  <si>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</si>
  <si>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</si>
  <si>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</si>
  <si>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</si>
  <si>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</si>
  <si>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</si>
  <si>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</si>
  <si>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</si>
  <si>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</si>
  <si>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</si>
  <si>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</si>
  <si>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</si>
  <si>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</si>
  <si>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</si>
  <si>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</si>
  <si>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</si>
  <si>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</si>
  <si>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</si>
  <si>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</si>
  <si>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</si>
  <si>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</si>
  <si>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</si>
  <si>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</si>
  <si>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</si>
  <si>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</si>
  <si>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</si>
  <si>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</si>
  <si>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</si>
  <si>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</si>
  <si>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</si>
  <si>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</si>
  <si>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</si>
  <si>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</si>
  <si>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</si>
  <si>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</si>
  <si>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</si>
  <si>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</si>
  <si>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</si>
  <si>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</si>
  <si>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</si>
  <si>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</si>
  <si>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</si>
  <si>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</si>
  <si>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</si>
  <si>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</si>
  <si>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</si>
  <si>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</si>
  <si>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</si>
  <si>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</si>
  <si>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</si>
  <si>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</si>
  <si>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</si>
  <si>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</si>
  <si>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</si>
  <si>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</si>
  <si>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</si>
  <si>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</si>
  <si>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</si>
  <si>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</si>
  <si>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</si>
  <si>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</si>
  <si>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</si>
  <si>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</si>
  <si>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</si>
  <si>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</si>
  <si>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</si>
  <si>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</si>
  <si>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</si>
  <si>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</si>
  <si>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</si>
  <si>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</si>
  <si>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</si>
  <si>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</si>
  <si>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</si>
  <si>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</si>
  <si>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</si>
  <si>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</si>
  <si>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</si>
  <si>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</si>
  <si>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</si>
  <si>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</si>
  <si>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</si>
  <si>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</si>
  <si>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</si>
  <si>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</si>
  <si>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</si>
  <si>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</si>
  <si>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</si>
  <si>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</si>
  <si>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</si>
  <si>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</si>
  <si>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</si>
  <si>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</si>
  <si>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</si>
  <si>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</si>
  <si>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</si>
  <si>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</si>
  <si>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</si>
  <si>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</si>
  <si>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</si>
  <si>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</si>
  <si>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</si>
  <si>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</si>
  <si>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</si>
  <si>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</si>
  <si>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</si>
  <si>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</si>
  <si>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</si>
  <si>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</si>
  <si>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</si>
  <si>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</si>
  <si>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</si>
  <si>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</si>
  <si>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</si>
  <si>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</si>
  <si>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</si>
  <si>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</si>
  <si>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</si>
  <si>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</si>
  <si>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</si>
  <si>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</si>
  <si>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</si>
  <si>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</si>
  <si>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</si>
  <si>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</si>
  <si>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</si>
  <si>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</si>
  <si>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</si>
  <si>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</si>
  <si>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</si>
  <si>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</si>
  <si>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</si>
  <si>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</si>
  <si>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</si>
  <si>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</si>
  <si>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</si>
  <si>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</si>
  <si>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</si>
  <si>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</si>
  <si>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</si>
  <si>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</si>
  <si>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</si>
  <si>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</si>
  <si>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</si>
  <si>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</si>
  <si>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</si>
  <si>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</si>
  <si>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</si>
  <si>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</si>
  <si>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</si>
  <si>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</si>
  <si>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</si>
  <si>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</si>
  <si>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</si>
  <si>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</si>
  <si>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</si>
  <si>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</si>
  <si>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</si>
  <si>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</si>
  <si>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</si>
  <si>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</si>
  <si>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</si>
  <si>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</si>
  <si>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</si>
  <si>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</si>
  <si>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</si>
  <si>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</si>
  <si>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</si>
  <si>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</si>
  <si>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</si>
  <si>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</si>
  <si>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</si>
  <si>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</si>
  <si>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</si>
  <si>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</si>
  <si>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</si>
  <si>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</si>
  <si>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</si>
  <si>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</si>
  <si>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</si>
  <si>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</si>
  <si>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</si>
  <si>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</si>
  <si>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</si>
  <si>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</si>
  <si>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</si>
  <si>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</si>
  <si>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</si>
  <si>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</si>
  <si>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</si>
  <si>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</si>
  <si>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</si>
  <si>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</si>
  <si>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</si>
  <si>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</si>
  <si>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</si>
  <si>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</si>
  <si>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</si>
  <si>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</si>
  <si>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</si>
  <si>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</si>
  <si>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</si>
  <si>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</si>
  <si>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</si>
  <si>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</si>
  <si>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</si>
  <si>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</si>
  <si>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</si>
  <si>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</si>
  <si>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</si>
  <si>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</si>
  <si>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</si>
  <si>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</si>
  <si>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</si>
  <si>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</si>
  <si>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</si>
  <si>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</si>
  <si>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</si>
  <si>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</si>
  <si>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</si>
  <si>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</si>
  <si>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</si>
  <si>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</si>
  <si>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</si>
  <si>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</si>
  <si>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</si>
  <si>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</si>
  <si>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</si>
  <si>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</si>
  <si>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</si>
  <si>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</si>
  <si>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</si>
  <si>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</si>
  <si>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</si>
  <si>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</si>
  <si>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</si>
  <si>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</si>
  <si>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</si>
  <si>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</si>
  <si>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</si>
  <si>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</si>
  <si>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</si>
  <si>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</si>
  <si>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</si>
  <si>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</si>
  <si>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</si>
  <si>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</si>
  <si>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</si>
  <si>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</si>
  <si>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</si>
  <si>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</si>
  <si>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</si>
  <si>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</si>
  <si>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</si>
  <si>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</si>
  <si>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</si>
  <si>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</si>
  <si>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</si>
  <si>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</si>
  <si>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</si>
  <si>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</si>
  <si>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</si>
  <si>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</si>
  <si>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</si>
  <si>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</si>
  <si>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</si>
  <si>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</si>
  <si>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</si>
  <si>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</si>
  <si>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</si>
  <si>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</si>
  <si>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</si>
  <si>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</si>
  <si>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</si>
  <si>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</si>
  <si>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</si>
  <si>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</si>
  <si>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</si>
  <si>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</si>
  <si>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</si>
  <si>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</si>
  <si>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</si>
  <si>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</si>
  <si>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</si>
  <si>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</si>
  <si>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</si>
  <si>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</si>
  <si>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</si>
  <si>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</si>
  <si>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</si>
  <si>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</si>
  <si>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</si>
  <si>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</si>
  <si>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</si>
  <si>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</si>
  <si>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</si>
  <si>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</si>
  <si>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</si>
  <si>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</si>
  <si>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</si>
  <si>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</si>
  <si>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</si>
  <si>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</si>
  <si>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</si>
  <si>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</si>
  <si>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</si>
  <si>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</si>
  <si>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</si>
  <si>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</si>
  <si>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</si>
  <si>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</si>
  <si>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</si>
  <si>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</si>
  <si>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</si>
  <si>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</si>
  <si>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</si>
  <si>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</si>
  <si>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</si>
  <si>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</si>
  <si>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</si>
  <si>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</si>
  <si>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</si>
  <si>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</si>
  <si>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</si>
  <si>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</si>
  <si>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</si>
  <si>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</si>
  <si>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</si>
  <si>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</si>
  <si>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</si>
  <si>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</si>
  <si>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</si>
  <si>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</si>
  <si>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</si>
  <si>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</si>
  <si>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</si>
  <si>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</si>
  <si>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</si>
  <si>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</si>
  <si>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</si>
  <si>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</si>
  <si>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</si>
  <si>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</si>
  <si>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</si>
  <si>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</si>
  <si>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</si>
  <si>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</si>
  <si>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</si>
  <si>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</si>
  <si>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</si>
  <si>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</si>
  <si>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</si>
  <si>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</si>
  <si>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</si>
  <si>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</si>
  <si>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</si>
  <si>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</si>
  <si>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</si>
  <si>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</si>
  <si>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</si>
  <si>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</si>
  <si>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</si>
  <si>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</si>
  <si>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</si>
  <si>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</si>
  <si>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</si>
  <si>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</si>
  <si>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</si>
  <si>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</si>
  <si>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</si>
  <si>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</si>
  <si>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</si>
  <si>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</si>
  <si>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</si>
  <si>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</si>
  <si>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</si>
  <si>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</si>
  <si>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</si>
  <si>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</si>
  <si>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</si>
  <si>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</si>
  <si>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</si>
  <si>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</si>
  <si>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</si>
  <si>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</si>
  <si>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</si>
  <si>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</si>
  <si>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</si>
  <si>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</si>
  <si>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</si>
  <si>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</si>
  <si>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</si>
  <si>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</si>
  <si>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</si>
  <si>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</si>
  <si>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</si>
  <si>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</si>
  <si>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</si>
  <si>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</si>
  <si>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</si>
  <si>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</si>
  <si>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</si>
  <si>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</si>
  <si>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</si>
  <si>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</si>
  <si>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</si>
  <si>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</si>
  <si>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</si>
  <si>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</si>
  <si>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</si>
  <si>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</si>
  <si>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</si>
  <si>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</si>
  <si>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</si>
  <si>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</si>
  <si>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</si>
  <si>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</si>
  <si>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</si>
  <si>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</si>
  <si>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</si>
  <si>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</si>
  <si>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</si>
  <si>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</si>
  <si>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</si>
  <si>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</si>
  <si>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</si>
  <si>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</si>
  <si>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</si>
  <si>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</si>
  <si>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</si>
  <si>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</si>
  <si>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</si>
  <si>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</si>
  <si>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</si>
  <si>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</si>
  <si>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</si>
  <si>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</si>
  <si>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</si>
  <si>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</si>
  <si>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</si>
  <si>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</si>
  <si>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</si>
  <si>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</si>
  <si>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</si>
  <si>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</si>
  <si>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</si>
  <si>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</si>
  <si>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</si>
  <si>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</si>
  <si>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</si>
  <si>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</si>
  <si>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</si>
  <si>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</si>
  <si>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</si>
  <si>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</si>
  <si>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</si>
  <si>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</si>
  <si>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</si>
  <si>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</si>
  <si>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</si>
  <si>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</si>
  <si>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</si>
  <si>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</si>
  <si>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</si>
  <si>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</si>
  <si>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</si>
  <si>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</si>
  <si>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</si>
  <si>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</si>
  <si>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</si>
  <si>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</si>
  <si>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</si>
  <si>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</si>
  <si>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</si>
  <si>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</si>
  <si>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</si>
  <si>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</si>
  <si>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</si>
  <si>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</si>
  <si>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</si>
  <si>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</si>
  <si>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</si>
  <si>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</si>
  <si>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</si>
  <si>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</si>
  <si>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</si>
  <si>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</si>
  <si>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</si>
  <si>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</si>
  <si>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</si>
  <si>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</si>
  <si>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</si>
  <si>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</si>
  <si>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</si>
  <si>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</si>
  <si>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</si>
  <si>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</si>
  <si>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</si>
  <si>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</si>
  <si>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</si>
  <si>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</si>
  <si>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</si>
  <si>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</si>
  <si>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</si>
  <si>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</si>
  <si>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</si>
  <si>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</si>
  <si>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</si>
  <si>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</si>
  <si>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</si>
  <si>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</si>
  <si>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</si>
  <si>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</si>
  <si>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</si>
  <si>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</si>
  <si>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</si>
  <si>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</si>
  <si>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</si>
  <si>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</si>
  <si>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</si>
  <si>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</si>
  <si>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</si>
  <si>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</si>
  <si>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</si>
  <si>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</si>
  <si>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</si>
  <si>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</si>
  <si>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</si>
  <si>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</si>
  <si>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</si>
  <si>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</si>
  <si>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</si>
  <si>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</si>
  <si>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</si>
  <si>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</si>
  <si>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</si>
  <si>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</si>
  <si>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</si>
  <si>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</si>
  <si>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</si>
  <si>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</si>
  <si>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</si>
  <si>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</si>
  <si>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</si>
  <si>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</si>
  <si>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</si>
  <si>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</si>
  <si>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</si>
  <si>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</si>
  <si>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</si>
  <si>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</si>
  <si>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</si>
  <si>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</si>
  <si>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</si>
  <si>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</si>
  <si>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</si>
  <si>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</si>
  <si>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</si>
  <si>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</si>
  <si>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</si>
  <si>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</si>
  <si>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</si>
  <si>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</si>
  <si>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</si>
  <si>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</si>
  <si>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</si>
  <si>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</si>
  <si>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</si>
  <si>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</si>
  <si>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</si>
  <si>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</si>
  <si>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</si>
  <si>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</si>
  <si>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</si>
  <si>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</si>
  <si>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</si>
  <si>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</si>
  <si>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</si>
  <si>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</si>
  <si>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</si>
  <si>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</si>
  <si>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</si>
  <si>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</si>
  <si>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</si>
  <si>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</si>
  <si>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</si>
  <si>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</si>
  <si>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</si>
  <si>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</si>
  <si>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</si>
  <si>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</si>
  <si>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</si>
  <si>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</si>
  <si>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</si>
  <si>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</si>
  <si>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</si>
  <si>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</si>
  <si>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</si>
  <si>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</si>
  <si>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</si>
  <si>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</si>
  <si>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</si>
  <si>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</si>
  <si>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</si>
  <si>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</si>
  <si>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</si>
  <si>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</si>
  <si>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</si>
  <si>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</si>
  <si>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</si>
  <si>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</si>
  <si>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</si>
  <si>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</si>
  <si>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</si>
  <si>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</si>
  <si>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</si>
  <si>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</si>
  <si>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</si>
  <si>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</si>
  <si>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</si>
  <si>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</si>
  <si>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</si>
  <si>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</si>
  <si>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</si>
  <si>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</si>
  <si>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</si>
  <si>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</si>
  <si>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</si>
  <si>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</si>
  <si>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</si>
  <si>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</si>
  <si>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</si>
  <si>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</si>
  <si>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</si>
  <si>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</si>
  <si>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</si>
  <si>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</si>
  <si>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</si>
  <si>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</si>
  <si>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</si>
  <si>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</si>
  <si>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</si>
  <si>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</si>
  <si>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</si>
  <si>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</si>
  <si>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</si>
  <si>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</si>
  <si>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</si>
  <si>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</si>
  <si>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</si>
  <si>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</si>
  <si>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</si>
  <si>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</si>
  <si>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</si>
  <si>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</si>
  <si>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</si>
  <si>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</si>
  <si>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</si>
  <si>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</si>
  <si>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</si>
  <si>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</si>
  <si>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</si>
  <si>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</si>
  <si>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</si>
  <si>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</si>
  <si>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</si>
  <si>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</si>
  <si>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</si>
  <si>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</si>
  <si>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</si>
  <si>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</si>
  <si>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</si>
  <si>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</si>
  <si>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</si>
  <si>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</si>
  <si>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</si>
  <si>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</si>
  <si>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</si>
  <si>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</si>
  <si>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</si>
  <si>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</si>
  <si>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</si>
  <si>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</si>
  <si>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</si>
  <si>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</si>
  <si>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</si>
  <si>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</si>
  <si>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</si>
  <si>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</si>
  <si>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</si>
  <si>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</si>
  <si>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</si>
  <si>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</si>
  <si>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</si>
  <si>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</si>
  <si>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</si>
  <si>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</si>
  <si>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</si>
  <si>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</si>
  <si>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</si>
  <si>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</si>
  <si>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</si>
  <si>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</si>
  <si>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</si>
  <si>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</si>
  <si>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</si>
  <si>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</si>
  <si>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</si>
  <si>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</si>
  <si>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</si>
  <si>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</si>
  <si>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</si>
  <si>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</si>
  <si>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</si>
  <si>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</si>
  <si>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</si>
  <si>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</si>
  <si>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</si>
  <si>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</si>
  <si>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</si>
  <si>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</si>
  <si>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</si>
  <si>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</si>
  <si>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</si>
  <si>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</si>
  <si>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</si>
  <si>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</si>
  <si>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</si>
  <si>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</si>
  <si>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</si>
  <si>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</si>
  <si>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</si>
  <si>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</si>
  <si>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</si>
  <si>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</si>
  <si>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</si>
  <si>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</si>
  <si>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</si>
  <si>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</si>
  <si>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</si>
  <si>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</si>
  <si>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</si>
  <si>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</si>
  <si>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</si>
  <si>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</si>
  <si>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</si>
  <si>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</si>
  <si>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</si>
  <si>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</si>
  <si>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</si>
  <si>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</si>
  <si>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</si>
  <si>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</si>
  <si>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</si>
  <si>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</si>
  <si>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</si>
  <si>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</si>
  <si>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</si>
  <si>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</si>
  <si>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</si>
  <si>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</si>
  <si>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</si>
  <si>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</si>
  <si>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</si>
  <si>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</si>
  <si>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</si>
  <si>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</si>
  <si>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</si>
  <si>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</si>
  <si>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</si>
  <si>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</si>
  <si>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</si>
  <si>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</si>
  <si>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</si>
  <si>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</si>
  <si>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</si>
  <si>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</si>
  <si>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</si>
  <si>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</si>
  <si>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</si>
  <si>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</si>
  <si>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</si>
  <si>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</si>
  <si>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</si>
  <si>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</si>
  <si>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</si>
  <si>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</si>
  <si>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</si>
  <si>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</si>
  <si>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</si>
  <si>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</si>
  <si>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</si>
  <si>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</si>
  <si>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</si>
  <si>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</si>
  <si>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</si>
  <si>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</si>
  <si>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</si>
  <si>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</si>
  <si>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</si>
  <si>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</si>
  <si>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</si>
  <si>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</si>
  <si>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</si>
  <si>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</si>
  <si>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</si>
  <si>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</si>
  <si>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</si>
  <si>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</si>
  <si>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</si>
  <si>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</si>
  <si>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</si>
  <si>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</si>
  <si>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</si>
  <si>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</si>
  <si>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</si>
  <si>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</si>
  <si>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</si>
  <si>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</si>
  <si>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</si>
  <si>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</si>
  <si>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</si>
  <si>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</si>
  <si>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</si>
  <si>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</si>
  <si>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</si>
  <si>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</si>
  <si>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</si>
  <si>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</si>
  <si>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</si>
  <si>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</si>
  <si>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</si>
  <si>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</si>
  <si>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</si>
  <si>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</si>
  <si>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</si>
  <si>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</si>
  <si>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</si>
  <si>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</si>
  <si>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</si>
  <si>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</si>
  <si>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</si>
  <si>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</si>
  <si>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</si>
  <si>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</si>
  <si>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</si>
  <si>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</si>
  <si>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</si>
  <si>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</si>
  <si>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</si>
  <si>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</si>
  <si>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</si>
  <si>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</si>
  <si>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</si>
  <si>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</si>
  <si>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</si>
  <si>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</si>
  <si>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</si>
  <si>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</si>
  <si>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</si>
  <si>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</si>
  <si>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</si>
  <si>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</si>
  <si>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</si>
  <si>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</si>
  <si>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</si>
  <si>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</si>
  <si>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</si>
  <si>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</si>
  <si>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</si>
  <si>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</si>
  <si>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</si>
  <si>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</si>
  <si>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</si>
  <si>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</si>
  <si>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</si>
  <si>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</si>
  <si>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</si>
  <si>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</si>
  <si>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</si>
  <si>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</si>
  <si>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</si>
  <si>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</si>
  <si>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</si>
  <si>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</si>
  <si>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</si>
  <si>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</si>
  <si>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</si>
  <si>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</si>
  <si>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</si>
  <si>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</si>
  <si>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</si>
  <si>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</si>
  <si>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</si>
  <si>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</si>
  <si>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</si>
  <si>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</si>
  <si>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</si>
  <si>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</si>
  <si>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</si>
  <si>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</si>
  <si>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</si>
  <si>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</si>
  <si>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</si>
  <si>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</si>
  <si>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</si>
  <si>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</si>
  <si>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</si>
  <si>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</si>
  <si>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</si>
  <si>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</si>
  <si>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</si>
  <si>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</si>
  <si>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</si>
  <si>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</si>
  <si>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</si>
  <si>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</si>
  <si>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</si>
  <si>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</si>
  <si>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</si>
  <si>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</si>
  <si>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</si>
  <si>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</si>
  <si>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</si>
  <si>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</si>
  <si>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</si>
  <si>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</si>
  <si>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</si>
  <si>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</si>
  <si>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</si>
  <si>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</si>
  <si>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</si>
  <si>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</si>
  <si>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</si>
  <si>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</si>
  <si>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</si>
  <si>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</si>
  <si>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</si>
  <si>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</si>
  <si>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</si>
  <si>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</si>
  <si>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</si>
  <si>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</si>
  <si>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</si>
  <si>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</si>
  <si>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</si>
  <si>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</si>
  <si>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</si>
  <si>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</si>
  <si>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</si>
  <si>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</si>
  <si>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</si>
  <si>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</si>
  <si>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</si>
  <si>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</si>
  <si>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</si>
  <si>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</si>
  <si>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</si>
  <si>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</si>
  <si>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</si>
  <si>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</si>
  <si>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</si>
  <si>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</si>
  <si>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</si>
  <si>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</si>
  <si>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</si>
  <si>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</si>
  <si>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</si>
  <si>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</si>
  <si>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</si>
  <si>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</si>
  <si>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</si>
  <si>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</si>
  <si>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</si>
  <si>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</si>
  <si>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</si>
  <si>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</si>
  <si>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</si>
  <si>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</si>
  <si>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</si>
  <si>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</si>
  <si>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</si>
  <si>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</si>
  <si>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</si>
  <si>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</si>
  <si>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</si>
  <si>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</si>
  <si>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</si>
  <si>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</si>
  <si>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</si>
  <si>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</si>
  <si>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</si>
  <si>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</si>
  <si>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</si>
  <si>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</si>
  <si>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</si>
  <si>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</si>
  <si>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</si>
  <si>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</si>
  <si>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</si>
  <si>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</si>
  <si>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</si>
  <si>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</si>
  <si>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</si>
  <si>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</si>
  <si>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</si>
  <si>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</si>
  <si>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</si>
  <si>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</si>
  <si>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</si>
  <si>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</si>
  <si>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</si>
  <si>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</si>
  <si>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</si>
  <si>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</si>
  <si>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</si>
  <si>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</si>
  <si>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</si>
  <si>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</si>
  <si>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</si>
  <si>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</si>
  <si>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</si>
  <si>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</si>
  <si>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</si>
  <si>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</si>
  <si>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</si>
  <si>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</si>
  <si>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</si>
  <si>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</si>
  <si>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</si>
  <si>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</si>
  <si>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</si>
  <si>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</si>
  <si>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</si>
  <si>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</si>
  <si>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</si>
  <si>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</si>
  <si>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</si>
  <si>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</si>
  <si>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</si>
  <si>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</si>
  <si>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</si>
  <si>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</si>
  <si>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</si>
  <si>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</si>
  <si>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</si>
  <si>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</si>
  <si>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</si>
  <si>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</si>
  <si>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</si>
  <si>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</si>
  <si>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</si>
  <si>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</si>
  <si>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</si>
  <si>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</si>
  <si>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</si>
  <si>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</si>
  <si>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</si>
  <si>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</si>
  <si>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</si>
  <si>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</si>
  <si>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</si>
  <si>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</si>
  <si>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</si>
  <si>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</si>
  <si>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</si>
  <si>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</si>
  <si>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</si>
  <si>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</si>
  <si>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</si>
  <si>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</si>
  <si>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</si>
  <si>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</si>
  <si>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</si>
  <si>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</si>
  <si>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</si>
  <si>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</si>
  <si>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</si>
  <si>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</si>
  <si>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</si>
  <si>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</si>
  <si>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</si>
  <si>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</si>
  <si>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</si>
  <si>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</si>
  <si>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</si>
  <si>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</si>
  <si>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</si>
  <si>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</si>
  <si>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</si>
  <si>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</si>
  <si>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</si>
  <si>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</si>
  <si>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</si>
  <si>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</si>
  <si>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</si>
  <si>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</si>
  <si>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</si>
  <si>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</si>
  <si>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</si>
  <si>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</si>
  <si>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</si>
  <si>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</si>
  <si>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</si>
  <si>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</si>
  <si>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</si>
  <si>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</si>
  <si>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</si>
  <si>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</si>
  <si>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</si>
  <si>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</si>
  <si>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</si>
  <si>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</si>
  <si>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</si>
  <si>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</si>
  <si>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</si>
  <si>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</si>
  <si>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</si>
  <si>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</si>
  <si>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</si>
  <si>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</si>
  <si>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</si>
  <si>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</si>
  <si>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</si>
  <si>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</si>
  <si>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</si>
  <si>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</si>
  <si>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</si>
  <si>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</si>
  <si>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</si>
  <si>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</si>
  <si>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</si>
  <si>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</si>
  <si>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</si>
  <si>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</si>
  <si>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</si>
  <si>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</si>
  <si>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</si>
  <si>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</si>
  <si>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</si>
  <si>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</si>
  <si>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</si>
  <si>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</si>
  <si>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</si>
  <si>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</si>
  <si>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</si>
  <si>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</si>
  <si>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</si>
  <si>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</si>
  <si>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</si>
  <si>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</si>
  <si>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</si>
  <si>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</si>
  <si>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</si>
  <si>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</si>
  <si>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</si>
  <si>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</si>
  <si>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</si>
  <si>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</si>
  <si>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</si>
  <si>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</si>
  <si>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</si>
  <si>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</si>
  <si>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</si>
  <si>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</si>
  <si>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</si>
  <si>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</si>
  <si>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</si>
  <si>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</si>
  <si>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</si>
  <si>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</si>
  <si>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</si>
  <si>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</si>
  <si>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</si>
  <si>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</si>
  <si>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</si>
  <si>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</si>
  <si>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</si>
  <si>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</si>
  <si>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</si>
  <si>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</si>
  <si>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</si>
  <si>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</si>
  <si>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</si>
  <si>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</si>
  <si>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</si>
  <si>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</si>
  <si>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</si>
  <si>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</si>
  <si>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</si>
  <si>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</si>
  <si>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</si>
  <si>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</si>
  <si>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</si>
  <si>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</si>
  <si>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</si>
  <si>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</si>
  <si>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</si>
  <si>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</si>
  <si>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</si>
  <si>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</si>
  <si>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</si>
  <si>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</si>
  <si>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</si>
  <si>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</si>
  <si>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</si>
  <si>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</si>
  <si>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</si>
  <si>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</si>
  <si>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</si>
  <si>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</si>
  <si>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</si>
  <si>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</si>
  <si>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</si>
  <si>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</si>
  <si>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</si>
  <si>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</si>
  <si>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</si>
  <si>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</si>
  <si>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</si>
  <si>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</si>
  <si>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</si>
  <si>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</si>
  <si>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</si>
  <si>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</si>
  <si>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</si>
  <si>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</si>
  <si>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</si>
  <si>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</si>
  <si>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</si>
  <si>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</si>
  <si>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</si>
  <si>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</si>
  <si>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</si>
  <si>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</si>
  <si>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</si>
  <si>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</si>
  <si>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</si>
  <si>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</si>
  <si>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</si>
  <si>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</si>
  <si>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</si>
  <si>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</si>
  <si>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</si>
  <si>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</si>
  <si>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</si>
  <si>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</si>
  <si>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</si>
  <si>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</si>
  <si>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</si>
  <si>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</si>
  <si>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</si>
  <si>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</si>
  <si>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</si>
  <si>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</si>
  <si>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</si>
  <si>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</si>
  <si>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</si>
  <si>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</si>
  <si>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</si>
  <si>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</si>
  <si>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</si>
  <si>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</si>
  <si>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</si>
  <si>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</si>
  <si>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</si>
  <si>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</si>
  <si>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</si>
  <si>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</si>
  <si>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</si>
  <si>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</si>
  <si>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</si>
  <si>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</si>
  <si>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</si>
  <si>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</si>
  <si>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</si>
  <si>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</si>
  <si>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</si>
  <si>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</si>
  <si>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</si>
  <si>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</si>
  <si>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</si>
  <si>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</si>
  <si>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</si>
  <si>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</si>
  <si>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</si>
  <si>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</si>
  <si>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</si>
  <si>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</si>
  <si>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</si>
  <si>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</si>
  <si>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</si>
  <si>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</si>
  <si>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</si>
  <si>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</si>
  <si>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</si>
  <si>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</si>
  <si>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</si>
  <si>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</si>
  <si>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</si>
  <si>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</si>
  <si>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</si>
  <si>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</si>
  <si>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</si>
  <si>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</si>
  <si>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</si>
  <si>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</si>
  <si>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</si>
  <si>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</si>
  <si>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</si>
  <si>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</si>
  <si>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</si>
  <si>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</si>
  <si>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</si>
  <si>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</si>
  <si>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</si>
  <si>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</si>
  <si>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</si>
  <si>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</si>
  <si>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</si>
  <si>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</si>
  <si>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</si>
  <si>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</si>
  <si>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</si>
  <si>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</si>
  <si>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</si>
  <si>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</si>
  <si>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</si>
  <si>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</si>
  <si>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</si>
  <si>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</si>
  <si>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</si>
  <si>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</si>
  <si>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</si>
  <si>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</si>
  <si>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</si>
  <si>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</si>
  <si>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</si>
  <si>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</si>
  <si>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</si>
  <si>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</si>
  <si>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</si>
  <si>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</si>
  <si>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</si>
  <si>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</si>
  <si>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</si>
  <si>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</si>
  <si>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</si>
  <si>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</si>
  <si>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</si>
  <si>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</si>
  <si>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</si>
  <si>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</si>
  <si>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</si>
  <si>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</si>
  <si>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</si>
  <si>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</si>
  <si>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</si>
  <si>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</si>
  <si>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</si>
  <si>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</si>
  <si>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</si>
  <si>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</si>
  <si>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</si>
  <si>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</si>
  <si>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</si>
  <si>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</si>
  <si>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</si>
  <si>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</si>
  <si>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</si>
  <si>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</si>
  <si>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</si>
  <si>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</si>
  <si>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</si>
  <si>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</si>
  <si>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</si>
  <si>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</si>
  <si>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</si>
  <si>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</si>
  <si>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</si>
  <si>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</si>
  <si>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</si>
  <si>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</si>
  <si>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</si>
  <si>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</si>
  <si>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</si>
  <si>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</si>
  <si>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</si>
  <si>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</si>
  <si>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</si>
  <si>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</si>
  <si>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</si>
  <si>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</si>
  <si>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</si>
  <si>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</si>
  <si>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</si>
  <si>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</si>
  <si>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</si>
  <si>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</si>
  <si>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</si>
  <si>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</si>
  <si>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</si>
  <si>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</si>
  <si>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</si>
  <si>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</si>
  <si>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</si>
  <si>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</si>
  <si>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</si>
  <si>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</si>
  <si>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</si>
  <si>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</si>
  <si>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</si>
  <si>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</si>
  <si>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</si>
  <si>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</si>
  <si>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</si>
  <si>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</si>
  <si>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</si>
  <si>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</si>
  <si>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</si>
  <si>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</si>
  <si>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</si>
  <si>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</si>
  <si>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</si>
  <si>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</si>
  <si>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</si>
  <si>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</si>
  <si>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</si>
  <si>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</si>
  <si>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</si>
  <si>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</si>
  <si>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</si>
  <si>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</si>
  <si>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</si>
  <si>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</si>
  <si>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</si>
  <si>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</si>
  <si>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</si>
  <si>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</si>
  <si>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</si>
  <si>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</si>
  <si>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</si>
  <si>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</si>
  <si>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</si>
  <si>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</si>
  <si>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</si>
  <si>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</si>
  <si>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</si>
  <si>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</si>
  <si>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</si>
  <si>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</si>
  <si>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</si>
  <si>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</si>
  <si>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</si>
  <si>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</si>
  <si>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</si>
  <si>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</si>
  <si>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</si>
  <si>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</si>
  <si>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</si>
  <si>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</si>
  <si>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</si>
  <si>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</si>
  <si>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</si>
  <si>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</si>
  <si>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</si>
  <si>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</si>
  <si>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</si>
  <si>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</si>
  <si>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</si>
  <si>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</si>
  <si>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</si>
  <si>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</si>
  <si>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</si>
  <si>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</si>
  <si>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</si>
  <si>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</si>
  <si>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</si>
  <si>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</si>
  <si>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</si>
  <si>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</si>
  <si>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</si>
  <si>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</si>
  <si>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</si>
  <si>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</si>
  <si>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</si>
  <si>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</si>
  <si>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</si>
  <si>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</si>
  <si>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</si>
  <si>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</si>
  <si>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</si>
  <si>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</si>
  <si>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</si>
  <si>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</si>
  <si>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</si>
  <si>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</si>
  <si>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</si>
  <si>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</si>
  <si>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</si>
  <si>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</si>
  <si>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</si>
  <si>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</si>
  <si>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</si>
  <si>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</si>
  <si>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</si>
  <si>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</si>
  <si>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</si>
  <si>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</si>
  <si>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</si>
  <si>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</si>
  <si>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</si>
  <si>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</si>
  <si>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</si>
  <si>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</si>
  <si>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</si>
  <si>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</si>
  <si>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</si>
  <si>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</si>
  <si>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</si>
  <si>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</si>
  <si>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</si>
  <si>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</si>
  <si>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</si>
  <si>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</si>
  <si>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</si>
  <si>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</si>
  <si>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</si>
  <si>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</si>
  <si>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</si>
  <si>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</si>
  <si>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</si>
  <si>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</si>
  <si>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</si>
  <si>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</si>
  <si>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</si>
  <si>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</si>
  <si>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</si>
  <si>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</si>
  <si>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</si>
  <si>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</si>
  <si>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</si>
  <si>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</si>
  <si>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</si>
  <si>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</si>
  <si>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</si>
  <si>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</si>
  <si>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</si>
  <si>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</si>
  <si>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</si>
  <si>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</si>
  <si>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</si>
  <si>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</si>
  <si>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</si>
  <si>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</si>
  <si>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</si>
  <si>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</si>
  <si>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</si>
  <si>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</si>
  <si>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</si>
  <si>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</si>
  <si>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</si>
  <si>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</si>
  <si>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</si>
  <si>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</si>
  <si>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</si>
  <si>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</si>
  <si>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</si>
  <si>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</si>
  <si>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</si>
  <si>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</si>
  <si>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</si>
  <si>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</si>
  <si>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</si>
  <si>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</si>
  <si>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</si>
  <si>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</si>
  <si>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</si>
  <si>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</si>
  <si>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</si>
  <si>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</si>
  <si>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</si>
  <si>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</si>
  <si>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</si>
  <si>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</si>
  <si>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</si>
  <si>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</si>
  <si>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</si>
  <si>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</si>
  <si>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</si>
  <si>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</si>
  <si>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</si>
  <si>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</si>
  <si>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</si>
  <si>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</si>
  <si>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</si>
  <si>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</si>
  <si>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</si>
  <si>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</si>
  <si>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</si>
  <si>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</si>
  <si>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</si>
  <si>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</si>
  <si>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</si>
  <si>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</si>
  <si>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</si>
  <si>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</si>
  <si>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</si>
  <si>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</si>
  <si>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</si>
  <si>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</si>
  <si>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</si>
  <si>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</si>
  <si>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</si>
  <si>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</si>
  <si>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</si>
  <si>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</si>
  <si>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</si>
  <si>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</si>
  <si>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</si>
  <si>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</si>
  <si>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</si>
  <si>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</si>
  <si>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</si>
  <si>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</si>
  <si>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</si>
  <si>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</si>
  <si>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</si>
  <si>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</si>
  <si>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</si>
  <si>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</si>
  <si>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</si>
  <si>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</si>
  <si>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</si>
  <si>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</si>
  <si>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</si>
  <si>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</si>
  <si>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</si>
  <si>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</si>
  <si>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</si>
  <si>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</si>
  <si>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</si>
  <si>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</si>
  <si>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</si>
  <si>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</si>
  <si>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</si>
  <si>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</si>
  <si>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</si>
  <si>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</si>
  <si>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</si>
  <si>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</si>
  <si>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</si>
  <si>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</si>
  <si>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</si>
  <si>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</si>
  <si>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</si>
  <si>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</si>
  <si>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</si>
  <si>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</si>
  <si>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</si>
  <si>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</si>
  <si>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</si>
  <si>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</si>
  <si>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</si>
  <si>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</si>
  <si>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</si>
  <si>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</si>
  <si>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</si>
  <si>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</si>
  <si>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</si>
  <si>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</si>
  <si>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</si>
  <si>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</si>
  <si>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</si>
  <si>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</si>
  <si>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</si>
  <si>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</si>
  <si>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</si>
  <si>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</si>
  <si>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</si>
  <si>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</si>
  <si>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</si>
  <si>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</si>
  <si>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</si>
  <si>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</si>
  <si>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</si>
  <si>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</si>
  <si>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</si>
  <si>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</si>
  <si>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</si>
  <si>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</si>
  <si>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</si>
  <si>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</si>
  <si>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</si>
  <si>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</si>
  <si>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</si>
  <si>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</si>
  <si>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</si>
  <si>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</si>
  <si>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</si>
  <si>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</si>
  <si>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</si>
  <si>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</si>
  <si>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</si>
  <si>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</si>
  <si>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</si>
  <si>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</si>
  <si>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</si>
  <si>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</si>
  <si>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</si>
  <si>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</si>
  <si>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</si>
  <si>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</si>
  <si>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</si>
  <si>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</si>
  <si>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</si>
  <si>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</si>
  <si>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</si>
  <si>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</si>
  <si>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</si>
  <si>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</si>
  <si>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</si>
  <si>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</si>
  <si>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</si>
  <si>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</si>
  <si>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</si>
  <si>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</si>
  <si>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</si>
  <si>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</si>
  <si>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</si>
  <si>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</si>
  <si>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</si>
  <si>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</si>
  <si>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</si>
  <si>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</si>
  <si>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</si>
  <si>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</si>
  <si>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</si>
  <si>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</si>
  <si>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</si>
  <si>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</si>
  <si>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</si>
  <si>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</si>
  <si>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</si>
  <si>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</si>
  <si>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</si>
  <si>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</si>
  <si>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</si>
  <si>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</si>
  <si>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</si>
  <si>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</si>
  <si>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</si>
  <si>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</si>
  <si>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</si>
  <si>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</si>
  <si>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</si>
  <si>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</si>
  <si>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</si>
  <si>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</si>
  <si>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</si>
  <si>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</si>
  <si>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</si>
  <si>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</si>
  <si>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</si>
  <si>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</si>
  <si>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</si>
  <si>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</si>
  <si>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</si>
  <si>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</si>
  <si>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</si>
  <si>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</si>
  <si>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</si>
  <si>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</si>
  <si>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</si>
  <si>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</si>
  <si>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</si>
  <si>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</si>
  <si>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</si>
  <si>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</si>
  <si>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</si>
  <si>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</si>
  <si>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</si>
  <si>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</si>
  <si>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</si>
  <si>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</si>
  <si>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</si>
  <si>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</si>
  <si>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</si>
  <si>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</si>
  <si>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</si>
  <si>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</si>
  <si>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</si>
  <si>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</si>
  <si>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</si>
  <si>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</si>
  <si>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</si>
  <si>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</si>
  <si>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</si>
  <si>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</si>
  <si>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</si>
  <si>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</si>
  <si>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</si>
  <si>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</si>
  <si>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</si>
  <si>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</si>
  <si>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</si>
  <si>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</si>
  <si>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</si>
  <si>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</si>
  <si>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</si>
  <si>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</si>
  <si>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</si>
  <si>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</si>
  <si>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</si>
  <si>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</si>
  <si>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</si>
  <si>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</si>
  <si>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</si>
  <si>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</si>
  <si>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</si>
  <si>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</si>
  <si>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</si>
  <si>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</si>
  <si>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</si>
  <si>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</si>
  <si>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</si>
  <si>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</si>
  <si>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</si>
  <si>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</si>
  <si>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</si>
  <si>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</si>
  <si>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</si>
  <si>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</si>
  <si>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</si>
  <si>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</si>
  <si>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</si>
  <si>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</si>
  <si>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</si>
  <si>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</si>
  <si>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</si>
  <si>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</si>
  <si>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</si>
  <si>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</si>
  <si>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</si>
  <si>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</si>
  <si>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</si>
  <si>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</si>
  <si>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</si>
  <si>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</si>
  <si>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</si>
  <si>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</si>
  <si>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</si>
  <si>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</si>
  <si>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</si>
  <si>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</si>
  <si>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</si>
  <si>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</si>
  <si>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</si>
  <si>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</si>
  <si>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</si>
  <si>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</si>
  <si>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</si>
  <si>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</si>
  <si>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</si>
  <si>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</si>
  <si>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</si>
  <si>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</si>
  <si>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</si>
  <si>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</si>
  <si>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</si>
  <si>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</si>
  <si>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</si>
  <si>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</si>
  <si>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</si>
  <si>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</si>
  <si>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</si>
  <si>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</si>
  <si>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</si>
  <si>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</si>
  <si>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</si>
  <si>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</si>
  <si>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</si>
  <si>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</si>
  <si>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</si>
  <si>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</si>
  <si>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</si>
  <si>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</si>
  <si>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</si>
  <si>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</si>
  <si>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</si>
  <si>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</si>
  <si>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</si>
  <si>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</si>
  <si>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</si>
  <si>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</si>
  <si>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</si>
  <si>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</si>
  <si>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</si>
  <si>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</si>
  <si>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</si>
  <si>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</si>
  <si>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</si>
  <si>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</si>
  <si>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</si>
  <si>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</si>
  <si>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</si>
  <si>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</si>
  <si>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</si>
  <si>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</si>
  <si>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</si>
  <si>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</si>
  <si>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</si>
  <si>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</si>
  <si>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</si>
  <si>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</si>
  <si>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</si>
  <si>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</si>
  <si>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</si>
  <si>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</si>
  <si>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</si>
  <si>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</si>
  <si>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</si>
  <si>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</si>
  <si>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</si>
  <si>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</si>
  <si>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</si>
  <si>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</si>
  <si>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</si>
  <si>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</si>
  <si>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</si>
  <si>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</si>
  <si>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</si>
  <si>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</si>
  <si>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</si>
  <si>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</si>
  <si>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</si>
  <si>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</si>
  <si>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</si>
  <si>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</si>
  <si>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</si>
  <si>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</si>
  <si>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</si>
  <si>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</si>
  <si>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</si>
  <si>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</si>
  <si>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</si>
  <si>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</si>
  <si>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</si>
  <si>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</si>
  <si>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</si>
  <si>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</si>
  <si>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</si>
  <si>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</si>
  <si>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</si>
  <si>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</si>
  <si>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</si>
  <si>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</si>
  <si>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</si>
  <si>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</si>
  <si>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</si>
  <si>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</si>
  <si>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</si>
  <si>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</si>
  <si>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</si>
  <si>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</si>
  <si>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</si>
  <si>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</si>
  <si>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</si>
  <si>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</si>
  <si>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</si>
  <si>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</si>
  <si>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</si>
  <si>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</si>
  <si>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</si>
  <si>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</si>
  <si>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</si>
  <si>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</si>
  <si>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</si>
  <si>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</si>
  <si>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</si>
  <si>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</si>
  <si>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</si>
  <si>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</si>
  <si>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</si>
  <si>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</si>
  <si>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</si>
  <si>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</si>
  <si>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</si>
  <si>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</si>
  <si>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</si>
  <si>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</si>
  <si>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</si>
  <si>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</si>
  <si>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</si>
  <si>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</si>
  <si>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</si>
  <si>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</si>
  <si>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</si>
  <si>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</si>
  <si>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</si>
  <si>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</si>
  <si>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</si>
  <si>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</si>
  <si>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</si>
  <si>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</si>
  <si>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</si>
  <si>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</si>
  <si>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</si>
  <si>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</si>
  <si>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</si>
  <si>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</si>
  <si>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</si>
  <si>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</si>
  <si>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</si>
  <si>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</si>
  <si>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</si>
  <si>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</si>
  <si>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</si>
  <si>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</si>
  <si>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</si>
  <si>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</si>
  <si>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</si>
  <si>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</si>
  <si>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</si>
  <si>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</si>
  <si>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</si>
  <si>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</si>
  <si>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</si>
  <si>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</si>
  <si>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</si>
  <si>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</si>
  <si>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</si>
  <si>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</si>
  <si>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</si>
  <si>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</si>
  <si>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</si>
  <si>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</si>
  <si>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</si>
  <si>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</si>
  <si>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</si>
  <si>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</si>
  <si>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</si>
  <si>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</si>
  <si>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</si>
  <si>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</si>
  <si>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</si>
  <si>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</si>
  <si>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</si>
  <si>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</si>
  <si>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</si>
  <si>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</si>
  <si>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</si>
  <si>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</si>
  <si>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</si>
  <si>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</si>
  <si>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</si>
  <si>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</si>
  <si>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</si>
  <si>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</si>
  <si>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</si>
  <si>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</si>
  <si>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</si>
  <si>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</si>
  <si>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</si>
  <si>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</si>
  <si>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</si>
  <si>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</si>
  <si>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</si>
  <si>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</si>
  <si>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</si>
  <si>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</si>
  <si>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</si>
  <si>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</si>
  <si>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</si>
  <si>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</si>
  <si>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</si>
  <si>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</si>
  <si>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</si>
  <si>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</si>
  <si>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</si>
  <si>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</si>
  <si>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</si>
  <si>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</si>
  <si>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</si>
  <si>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</si>
  <si>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</si>
  <si>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</si>
  <si>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</si>
  <si>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</si>
  <si>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</si>
  <si>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</si>
  <si>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</si>
  <si>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</si>
  <si>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</si>
  <si>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</si>
  <si>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</si>
  <si>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</si>
  <si>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</si>
  <si>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</si>
  <si>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</si>
  <si>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</si>
  <si>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</si>
  <si>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</si>
  <si>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</si>
  <si>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</si>
  <si>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</si>
  <si>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</si>
  <si>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</si>
  <si>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</si>
  <si>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</si>
  <si>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</si>
  <si>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</si>
  <si>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</si>
  <si>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</si>
  <si>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</si>
  <si>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</si>
  <si>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</si>
  <si>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</si>
  <si>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</si>
  <si>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</si>
  <si>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</si>
  <si>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</si>
  <si>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</si>
  <si>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</si>
  <si>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</si>
  <si>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</si>
  <si>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</si>
  <si>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</si>
  <si>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</si>
  <si>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</si>
  <si>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</si>
  <si>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</si>
  <si>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</si>
  <si>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</si>
  <si>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</si>
  <si>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</si>
  <si>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</si>
  <si>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</si>
  <si>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</si>
  <si>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</si>
  <si>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</si>
  <si>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</si>
  <si>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</si>
  <si>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</si>
  <si>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</si>
  <si>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</si>
  <si>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</si>
  <si>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</si>
  <si>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</si>
  <si>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</si>
  <si>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</si>
  <si>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</si>
  <si>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</si>
  <si>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</si>
  <si>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</si>
  <si>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</si>
  <si>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</si>
  <si>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</si>
  <si>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</si>
  <si>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</si>
  <si>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</si>
  <si>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</si>
  <si>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</si>
  <si>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</si>
  <si>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</si>
  <si>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</si>
  <si>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</si>
  <si>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</si>
  <si>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</si>
  <si>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</si>
  <si>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</si>
  <si>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</si>
  <si>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</si>
  <si>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</si>
  <si>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</si>
  <si>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</si>
  <si>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</si>
  <si>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</si>
  <si>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</si>
  <si>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</si>
  <si>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</si>
  <si>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</si>
  <si>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</si>
  <si>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</si>
  <si>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</si>
  <si>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</si>
  <si>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</si>
  <si>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</si>
  <si>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</si>
  <si>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</si>
  <si>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</si>
  <si>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</si>
  <si>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</si>
  <si>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</si>
  <si>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</si>
  <si>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</si>
  <si>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</si>
  <si>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</si>
  <si>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</si>
  <si>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</si>
  <si>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</si>
  <si>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</si>
  <si>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</si>
  <si>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</si>
  <si>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</si>
  <si>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</si>
  <si>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</si>
  <si>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</si>
  <si>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</si>
  <si>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</si>
  <si>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</si>
  <si>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</si>
  <si>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</si>
  <si>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</si>
  <si>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</si>
  <si>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</si>
  <si>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</si>
  <si>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</si>
  <si>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</si>
  <si>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</si>
  <si>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</si>
  <si>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</si>
  <si>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</si>
  <si>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</si>
  <si>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</si>
  <si>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</si>
  <si>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</si>
  <si>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</si>
  <si>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</si>
  <si>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</si>
  <si>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</si>
  <si>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</si>
  <si>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</si>
  <si>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</si>
  <si>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</si>
  <si>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</si>
  <si>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</si>
  <si>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</si>
  <si>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</si>
  <si>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</si>
  <si>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</si>
  <si>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</si>
  <si>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</si>
  <si>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</si>
  <si>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</si>
  <si>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</si>
  <si>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</si>
  <si>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</si>
  <si>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</si>
  <si>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</si>
  <si>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</si>
  <si>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</si>
  <si>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</si>
  <si>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</si>
  <si>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</si>
  <si>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</si>
  <si>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</si>
  <si>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</si>
  <si>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</si>
  <si>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</si>
  <si>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</si>
  <si>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</si>
  <si>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</si>
  <si>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</si>
  <si>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</si>
  <si>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</si>
  <si>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</si>
  <si>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</si>
  <si>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</si>
  <si>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</si>
  <si>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</si>
  <si>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</si>
  <si>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</si>
  <si>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</si>
  <si>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</si>
  <si>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</si>
  <si>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</si>
  <si>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</si>
  <si>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</si>
  <si>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</si>
  <si>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</si>
  <si>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</si>
  <si>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</si>
  <si>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</si>
  <si>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</si>
  <si>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</si>
  <si>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</si>
  <si>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</si>
  <si>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</si>
  <si>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</si>
  <si>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</si>
  <si>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</si>
  <si>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</si>
  <si>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</si>
  <si>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</si>
  <si>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</si>
  <si>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</si>
  <si>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</si>
  <si>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</si>
  <si>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</si>
  <si>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</si>
  <si>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</si>
  <si>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</si>
  <si>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</si>
  <si>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</si>
  <si>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</si>
  <si>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</si>
  <si>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</si>
  <si>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</si>
  <si>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</si>
  <si>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</si>
  <si>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</si>
  <si>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</si>
  <si>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</si>
  <si>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</si>
  <si>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</si>
  <si>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</si>
  <si>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</si>
  <si>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</si>
  <si>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</si>
  <si>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</si>
  <si>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</si>
  <si>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</si>
  <si>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</si>
  <si>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</si>
  <si>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</si>
  <si>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</si>
  <si>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</si>
  <si>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</si>
  <si>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</si>
  <si>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</si>
  <si>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</si>
  <si>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</si>
  <si>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</si>
  <si>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</si>
  <si>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</si>
  <si>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</si>
  <si>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</si>
  <si>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</si>
  <si>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</si>
  <si>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</si>
  <si>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</si>
  <si>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</si>
  <si>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</si>
  <si>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</si>
  <si>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</si>
  <si>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</si>
  <si>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</si>
  <si>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</si>
  <si>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</si>
  <si>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</si>
  <si>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</si>
  <si>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</si>
  <si>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</si>
  <si>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</si>
  <si>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</si>
  <si>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</si>
  <si>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</si>
  <si>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</si>
  <si>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</si>
  <si>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</si>
  <si>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</si>
  <si>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</si>
  <si>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</si>
  <si>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</si>
  <si>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</si>
  <si>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</si>
  <si>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</si>
  <si>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</si>
  <si>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</si>
  <si>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</si>
  <si>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</si>
  <si>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</si>
  <si>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</si>
  <si>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</si>
  <si>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</si>
  <si>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</si>
  <si>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</si>
  <si>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</si>
  <si>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</si>
  <si>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</si>
  <si>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</si>
  <si>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</si>
  <si>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</si>
  <si>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</si>
  <si>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</si>
  <si>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</si>
  <si>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</si>
  <si>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</si>
  <si>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</si>
  <si>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</si>
  <si>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</si>
  <si>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</si>
  <si>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</si>
  <si>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</si>
  <si>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</si>
  <si>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</si>
  <si>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</si>
  <si>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</si>
  <si>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</si>
  <si>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</si>
  <si>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</si>
  <si>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</si>
  <si>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</si>
  <si>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</si>
  <si>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</si>
  <si>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</si>
  <si>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</si>
  <si>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</si>
  <si>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</si>
  <si>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</si>
  <si>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</si>
  <si>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</si>
  <si>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</si>
  <si>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</si>
  <si>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</si>
  <si>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</si>
  <si>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</si>
  <si>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</si>
  <si>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</si>
  <si>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</si>
  <si>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</si>
  <si>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</si>
  <si>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</si>
  <si>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</si>
  <si>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</si>
  <si>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</si>
  <si>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</si>
  <si>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</si>
  <si>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</si>
  <si>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</si>
  <si>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</si>
  <si>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</si>
  <si>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</si>
  <si>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</si>
  <si>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</si>
  <si>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</si>
  <si>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</si>
  <si>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</si>
  <si>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</si>
  <si>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</si>
  <si>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</si>
  <si>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</si>
  <si>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</si>
  <si>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</si>
  <si>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</si>
  <si>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</si>
  <si>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</si>
  <si>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</si>
  <si>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</si>
  <si>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</si>
  <si>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</si>
  <si>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</si>
  <si>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</si>
  <si>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</si>
  <si>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</si>
  <si>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</si>
  <si>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</si>
  <si>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</si>
  <si>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</si>
  <si>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</si>
  <si>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</si>
  <si>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</si>
  <si>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</si>
  <si>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</si>
  <si>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</si>
  <si>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</si>
  <si>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</si>
  <si>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</si>
  <si>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</si>
  <si>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</si>
  <si>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</si>
  <si>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</si>
  <si>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</si>
  <si>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</si>
  <si>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</si>
  <si>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</si>
  <si>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</si>
  <si>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</si>
  <si>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</si>
  <si>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</si>
  <si>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</si>
  <si>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</si>
  <si>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</si>
  <si>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</si>
  <si>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</si>
  <si>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</si>
  <si>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</si>
  <si>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</si>
  <si>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</si>
  <si>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</si>
  <si>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</si>
  <si>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</si>
  <si>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</si>
  <si>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</si>
  <si>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</si>
  <si>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</si>
  <si>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</si>
  <si>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</si>
  <si>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</si>
  <si>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</si>
  <si>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</si>
  <si>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</si>
  <si>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</si>
  <si>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</si>
  <si>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</si>
  <si>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</si>
  <si>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</si>
  <si>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</si>
  <si>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</si>
  <si>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</si>
  <si>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</si>
  <si>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</si>
  <si>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</si>
  <si>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</si>
  <si>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</si>
  <si>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</si>
  <si>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</si>
  <si>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</si>
  <si>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</si>
  <si>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</si>
  <si>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</si>
  <si>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</si>
  <si>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</si>
  <si>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</si>
  <si>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</si>
  <si>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</si>
  <si>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</si>
  <si>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</si>
  <si>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</si>
  <si>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</si>
  <si>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</si>
  <si>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</si>
  <si>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</si>
  <si>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</si>
  <si>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</si>
  <si>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</si>
  <si>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</si>
  <si>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</si>
  <si>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</si>
  <si>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</si>
  <si>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</si>
  <si>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</si>
  <si>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</si>
  <si>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</si>
  <si>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</si>
  <si>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</si>
  <si>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</si>
  <si>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</si>
  <si>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</si>
  <si>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</si>
  <si>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</si>
  <si>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</si>
  <si>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</si>
  <si>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</si>
  <si>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</si>
  <si>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</si>
  <si>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</si>
  <si>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</si>
  <si>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</si>
  <si>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</si>
  <si>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</si>
  <si>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</si>
  <si>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</si>
  <si>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</si>
  <si>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</si>
  <si>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</si>
  <si>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</si>
  <si>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</si>
  <si>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</si>
  <si>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</si>
  <si>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</si>
  <si>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</si>
  <si>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</si>
  <si>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</si>
  <si>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</si>
  <si>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</si>
  <si>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</si>
  <si>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</si>
  <si>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</si>
  <si>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</si>
  <si>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</si>
  <si>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</si>
  <si>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</si>
  <si>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</si>
  <si>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</si>
  <si>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</si>
  <si>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</si>
  <si>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</si>
  <si>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</si>
  <si>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</si>
  <si>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</si>
  <si>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</si>
  <si>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</si>
  <si>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</si>
  <si>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</si>
  <si>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</si>
  <si>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</si>
  <si>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</si>
  <si>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</si>
  <si>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</si>
  <si>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</si>
  <si>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</si>
  <si>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</si>
  <si>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</si>
  <si>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</si>
  <si>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</si>
  <si>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</si>
  <si>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</si>
  <si>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</si>
  <si>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</si>
  <si>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</si>
  <si>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</si>
  <si>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</si>
  <si>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</si>
  <si>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</si>
  <si>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</si>
  <si>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</si>
  <si>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</si>
  <si>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</si>
  <si>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</si>
  <si>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</si>
  <si>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</si>
  <si>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</si>
  <si>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</si>
  <si>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</si>
  <si>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</si>
  <si>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</si>
  <si>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</si>
  <si>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</si>
  <si>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</si>
  <si>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</si>
  <si>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</si>
  <si>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</si>
  <si>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</si>
  <si>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</si>
  <si>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</si>
  <si>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</si>
  <si>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</si>
  <si>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</si>
  <si>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</si>
  <si>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</si>
  <si>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</si>
  <si>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</si>
  <si>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</si>
  <si>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</si>
  <si>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</si>
  <si>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</si>
  <si>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</si>
  <si>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</si>
  <si>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</si>
  <si>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</si>
  <si>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</si>
  <si>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</si>
  <si>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</si>
  <si>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</si>
  <si>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</si>
  <si>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</si>
  <si>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</si>
  <si>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</si>
  <si>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</si>
  <si>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</si>
  <si>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</si>
  <si>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</si>
  <si>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</si>
  <si>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</si>
  <si>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</si>
  <si>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</si>
  <si>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</si>
  <si>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</si>
  <si>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</si>
  <si>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</si>
  <si>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</si>
  <si>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</si>
  <si>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</si>
  <si>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</si>
  <si>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</si>
  <si>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</si>
  <si>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</si>
  <si>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</si>
  <si>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</si>
  <si>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</si>
  <si>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</si>
  <si>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</si>
  <si>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</si>
  <si>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</si>
  <si>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</si>
  <si>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</si>
  <si>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</si>
  <si>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</si>
  <si>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</si>
  <si>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</si>
  <si>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</si>
  <si>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</si>
  <si>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</si>
  <si>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</si>
  <si>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</si>
  <si>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</si>
  <si>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</si>
  <si>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</si>
  <si>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</si>
  <si>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</si>
  <si>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</si>
  <si>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</si>
  <si>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</si>
  <si>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</si>
  <si>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</si>
  <si>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</si>
  <si>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</si>
  <si>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</si>
  <si>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</si>
  <si>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</si>
  <si>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</si>
  <si>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</si>
  <si>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</si>
  <si>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</si>
  <si>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</si>
  <si>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</si>
  <si>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</si>
  <si>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</si>
  <si>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</si>
  <si>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</si>
  <si>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</si>
  <si>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</si>
  <si>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</si>
  <si>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</si>
  <si>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</si>
  <si>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</si>
  <si>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</si>
  <si>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</si>
  <si>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</si>
  <si>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</si>
  <si>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</si>
  <si>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</si>
  <si>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</si>
  <si>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</si>
  <si>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</si>
  <si>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</si>
  <si>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</si>
  <si>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</si>
  <si>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</si>
  <si>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</si>
  <si>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</si>
  <si>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</si>
  <si>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</si>
  <si>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</si>
  <si>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</si>
  <si>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</si>
  <si>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</si>
  <si>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</si>
  <si>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</si>
  <si>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</si>
  <si>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</si>
  <si>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</si>
  <si>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</si>
  <si>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</si>
  <si>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</si>
  <si>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</si>
  <si>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</si>
  <si>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</si>
  <si>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</si>
  <si>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</si>
  <si>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</si>
  <si>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</si>
  <si>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</si>
  <si>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</si>
  <si>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</si>
  <si>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</si>
  <si>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</si>
  <si>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</si>
  <si>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</si>
  <si>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</si>
  <si>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</si>
  <si>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</si>
  <si>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</si>
  <si>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</si>
  <si>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</si>
  <si>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</si>
  <si>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</si>
  <si>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</si>
  <si>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</si>
  <si>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</si>
  <si>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</si>
  <si>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</si>
  <si>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</si>
  <si>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</si>
  <si>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</si>
  <si>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</si>
  <si>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</si>
  <si>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</si>
  <si>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</si>
  <si>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</si>
  <si>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</si>
  <si>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</si>
  <si>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</si>
  <si>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</si>
  <si>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</si>
  <si>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</si>
  <si>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</si>
  <si>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</si>
  <si>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</si>
  <si>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</si>
  <si>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</si>
  <si>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</si>
  <si>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</si>
  <si>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</si>
  <si>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</si>
  <si>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</si>
  <si>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</si>
  <si>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</si>
  <si>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</si>
  <si>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</si>
  <si>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</si>
  <si>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</si>
  <si>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</si>
  <si>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</si>
  <si>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</si>
  <si>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</si>
  <si>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</si>
  <si>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</si>
  <si>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</si>
  <si>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</si>
  <si>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</si>
  <si>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</si>
  <si>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</si>
  <si>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</si>
  <si>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</si>
  <si>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</si>
  <si>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</si>
  <si>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</si>
  <si>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</si>
  <si>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</si>
  <si>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</si>
  <si>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</si>
  <si>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</si>
  <si>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</si>
  <si>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</si>
  <si>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</si>
  <si>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</si>
  <si>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</si>
  <si>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</si>
  <si>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</si>
  <si>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</si>
  <si>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</si>
  <si>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</si>
  <si>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</si>
  <si>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</si>
  <si>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</si>
  <si>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</si>
  <si>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</si>
  <si>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</si>
  <si>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</si>
  <si>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</si>
  <si>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</si>
  <si>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</si>
  <si>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</si>
  <si>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</si>
  <si>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</si>
  <si>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</si>
  <si>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</si>
  <si>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</si>
  <si>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</si>
  <si>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</si>
  <si>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</si>
  <si>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</si>
  <si>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</si>
  <si>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</si>
  <si>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</si>
  <si>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</si>
  <si>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</si>
  <si>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</si>
  <si>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</si>
  <si>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</si>
  <si>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</si>
  <si>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</si>
  <si>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</si>
  <si>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</si>
  <si>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</si>
  <si>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</si>
  <si>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</si>
  <si>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</si>
  <si>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</si>
  <si>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</si>
  <si>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</si>
  <si>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</si>
  <si>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</si>
  <si>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</si>
  <si>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</si>
  <si>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</si>
  <si>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</si>
  <si>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</si>
  <si>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</si>
  <si>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</si>
  <si>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</si>
  <si>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</si>
  <si>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</si>
  <si>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</si>
  <si>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</si>
  <si>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</si>
  <si>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</si>
  <si>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</si>
  <si>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</si>
  <si>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</si>
  <si>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</si>
  <si>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</si>
  <si>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</si>
  <si>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</si>
  <si>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</si>
  <si>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</si>
  <si>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</si>
  <si>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</si>
  <si>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</si>
  <si>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</si>
  <si>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</si>
  <si>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</si>
  <si>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</si>
  <si>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</si>
  <si>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</si>
  <si>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</si>
  <si>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</si>
  <si>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</si>
  <si>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</si>
  <si>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</si>
  <si>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</si>
  <si>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</si>
  <si>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</si>
  <si>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</si>
  <si>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</si>
  <si>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</si>
  <si>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</si>
  <si>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</si>
  <si>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</si>
  <si>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</si>
  <si>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</si>
  <si>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</si>
  <si>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</si>
  <si>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</si>
  <si>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</si>
  <si>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</si>
  <si>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</si>
  <si>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</si>
  <si>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</si>
  <si>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</si>
  <si>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</si>
  <si>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</si>
  <si>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</si>
  <si>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</si>
  <si>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</si>
  <si>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</si>
  <si>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</si>
  <si>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</si>
  <si>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</si>
  <si>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</si>
  <si>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</si>
  <si>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</si>
  <si>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</si>
  <si>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</si>
  <si>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</si>
  <si>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</si>
  <si>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</si>
  <si>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</si>
  <si>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</si>
  <si>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</si>
  <si>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</si>
  <si>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</si>
  <si>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</si>
  <si>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</si>
  <si>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</si>
  <si>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</si>
  <si>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</si>
  <si>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</si>
  <si>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</si>
  <si>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</si>
  <si>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</si>
  <si>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</si>
  <si>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</si>
  <si>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</si>
  <si>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</si>
  <si>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</si>
  <si>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</si>
  <si>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</si>
  <si>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</si>
  <si>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</si>
  <si>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</si>
  <si>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</si>
  <si>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</si>
  <si>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</si>
  <si>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</si>
  <si>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</si>
  <si>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</si>
  <si>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</si>
  <si>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</si>
  <si>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</si>
  <si>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</si>
  <si>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</si>
  <si>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</si>
  <si>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</si>
  <si>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</si>
  <si>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</si>
  <si>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</si>
  <si>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</si>
  <si>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</si>
  <si>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</si>
  <si>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</si>
  <si>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</si>
  <si>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</si>
  <si>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</si>
  <si>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</si>
  <si>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</si>
  <si>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</si>
  <si>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</si>
  <si>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</si>
  <si>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</si>
  <si>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</si>
  <si>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</si>
  <si>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</si>
  <si>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</si>
  <si>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</si>
  <si>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</si>
  <si>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</si>
  <si>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</si>
  <si>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</si>
  <si>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</si>
  <si>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</si>
  <si>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</si>
  <si>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</si>
  <si>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</si>
  <si>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</si>
  <si>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</si>
  <si>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</si>
  <si>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</si>
  <si>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</si>
  <si>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</si>
  <si>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</si>
  <si>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</si>
  <si>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</si>
  <si>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</si>
  <si>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</si>
  <si>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</si>
  <si>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</si>
  <si>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</si>
  <si>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</si>
  <si>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</si>
  <si>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</si>
  <si>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</si>
  <si>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</si>
  <si>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</si>
  <si>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</si>
  <si>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</si>
  <si>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</si>
  <si>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</si>
  <si>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</si>
  <si>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</si>
  <si>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</si>
  <si>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</si>
  <si>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</si>
  <si>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</si>
  <si>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</si>
  <si>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</si>
  <si>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</si>
  <si>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</si>
  <si>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</si>
  <si>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</si>
  <si>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</si>
  <si>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</si>
  <si>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</si>
  <si>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</si>
  <si>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</si>
  <si>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</si>
  <si>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</si>
  <si>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</si>
  <si>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</si>
  <si>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</si>
  <si>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</si>
  <si>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</si>
  <si>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</si>
  <si>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</si>
  <si>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</si>
  <si>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</si>
  <si>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</si>
  <si>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</si>
  <si>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</si>
  <si>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</si>
  <si>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</si>
  <si>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</si>
  <si>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</si>
  <si>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</si>
  <si>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</si>
  <si>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</si>
  <si>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</si>
  <si>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</si>
  <si>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</si>
  <si>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</si>
  <si>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</si>
  <si>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</si>
  <si>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</si>
  <si>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</si>
  <si>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</si>
  <si>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</si>
  <si>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</si>
  <si>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</si>
  <si>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</si>
  <si>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</si>
  <si>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</si>
  <si>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</si>
  <si>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</si>
  <si>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</si>
  <si>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</si>
  <si>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</si>
  <si>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</si>
  <si>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</si>
  <si>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</si>
  <si>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</si>
  <si>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</si>
  <si>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</si>
  <si>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</si>
  <si>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</si>
  <si>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</si>
  <si>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</si>
  <si>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</si>
  <si>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</si>
  <si>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</si>
  <si>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</si>
  <si>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</si>
  <si>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</si>
  <si>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</si>
  <si>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</si>
  <si>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</si>
  <si>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</si>
  <si>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</si>
  <si>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</si>
  <si>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</si>
  <si>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</si>
  <si>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</si>
  <si>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</si>
  <si>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</si>
  <si>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</si>
  <si>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</si>
  <si>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</si>
  <si>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</si>
  <si>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</si>
  <si>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</si>
  <si>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</si>
  <si>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</si>
  <si>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</si>
  <si>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</si>
  <si>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</si>
  <si>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</si>
  <si>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</si>
  <si>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</si>
  <si>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</si>
  <si>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</si>
  <si>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</si>
  <si>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</si>
  <si>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</si>
  <si>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</si>
  <si>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</si>
  <si>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</si>
  <si>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</si>
  <si>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</si>
  <si>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</si>
  <si>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</si>
  <si>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</si>
  <si>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</si>
  <si>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</si>
  <si>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</si>
  <si>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</si>
  <si>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</si>
  <si>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</si>
  <si>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</si>
  <si>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</si>
  <si>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</si>
  <si>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</si>
  <si>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</si>
  <si>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</si>
  <si>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</si>
  <si>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</si>
  <si>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</si>
  <si>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</si>
  <si>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</si>
  <si>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</si>
  <si>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</si>
  <si>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</si>
  <si>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</si>
  <si>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</si>
  <si>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</si>
  <si>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</si>
  <si>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</si>
  <si>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</si>
  <si>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</si>
  <si>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</si>
  <si>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</si>
  <si>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</si>
  <si>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</si>
  <si>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</si>
  <si>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</si>
  <si>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</si>
  <si>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</si>
  <si>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</si>
  <si>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</si>
  <si>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</si>
  <si>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</si>
  <si>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</si>
  <si>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</si>
  <si>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</si>
  <si>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</si>
  <si>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</si>
  <si>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</si>
  <si>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</si>
  <si>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</si>
  <si>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</si>
  <si>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</si>
  <si>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</si>
  <si>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</si>
  <si>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</si>
  <si>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</si>
  <si>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</si>
  <si>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</si>
  <si>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</si>
  <si>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</si>
  <si>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</si>
  <si>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</si>
  <si>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</si>
  <si>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</si>
  <si>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</si>
  <si>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</si>
  <si>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</si>
  <si>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</si>
  <si>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</si>
  <si>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</si>
  <si>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</si>
  <si>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</si>
  <si>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</si>
  <si>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</si>
  <si>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</si>
  <si>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</si>
  <si>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</si>
  <si>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</si>
  <si>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</si>
  <si>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</si>
  <si>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</si>
  <si>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</si>
  <si>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</si>
  <si>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</si>
  <si>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</si>
  <si>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</si>
  <si>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</si>
  <si>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</si>
  <si>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</si>
  <si>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</si>
  <si>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</si>
  <si>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</si>
  <si>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</si>
  <si>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</si>
  <si>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</si>
  <si>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</si>
  <si>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</si>
  <si>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</si>
  <si>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</si>
  <si>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</si>
  <si>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</si>
  <si>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</si>
  <si>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</si>
  <si>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</si>
  <si>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</si>
  <si>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</si>
  <si>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</si>
  <si>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</si>
  <si>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</si>
  <si>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</si>
  <si>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</si>
  <si>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</si>
  <si>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</si>
  <si>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</si>
  <si>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</si>
  <si>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</si>
  <si>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</si>
  <si>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</si>
  <si>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</si>
  <si>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</si>
  <si>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</si>
  <si>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</si>
  <si>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</si>
  <si>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</si>
  <si>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</si>
  <si>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</si>
  <si>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</si>
  <si>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</si>
  <si>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</si>
  <si>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</si>
  <si>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</si>
  <si>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</si>
  <si>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</si>
  <si>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</si>
  <si>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</si>
  <si>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</si>
  <si>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</si>
  <si>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</si>
  <si>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</si>
  <si>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</si>
  <si>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</si>
  <si>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</si>
  <si>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</si>
  <si>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</si>
  <si>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</si>
  <si>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</si>
  <si>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</si>
  <si>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</si>
  <si>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</si>
  <si>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</si>
  <si>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</si>
  <si>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</si>
  <si>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</si>
  <si>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</si>
  <si>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</si>
  <si>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</si>
  <si>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</si>
  <si>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</si>
  <si>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</si>
  <si>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</si>
  <si>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</si>
  <si>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</si>
  <si>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</si>
  <si>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</si>
  <si>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</si>
  <si>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</si>
  <si>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</si>
  <si>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</si>
  <si>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</si>
  <si>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</si>
  <si>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</si>
  <si>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</si>
  <si>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</si>
  <si>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</si>
  <si>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</si>
  <si>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</si>
  <si>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</si>
  <si>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</si>
  <si>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</si>
  <si>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</si>
  <si>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</si>
  <si>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</si>
  <si>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</si>
  <si>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</si>
  <si>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</si>
  <si>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</si>
  <si>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</si>
  <si>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</si>
  <si>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</si>
  <si>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</si>
  <si>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</si>
  <si>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</si>
  <si>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</si>
  <si>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</si>
  <si>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</si>
  <si>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</si>
  <si>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</si>
  <si>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</si>
  <si>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</si>
  <si>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</si>
  <si>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</si>
  <si>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</si>
  <si>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</si>
  <si>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</si>
  <si>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</si>
  <si>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</si>
  <si>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</si>
  <si>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</si>
  <si>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</si>
  <si>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</si>
  <si>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</si>
  <si>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</si>
  <si>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</si>
  <si>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</si>
  <si>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</si>
  <si>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</si>
  <si>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</si>
  <si>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</si>
  <si>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</si>
  <si>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</si>
  <si>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</si>
  <si>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</si>
  <si>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</si>
  <si>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</si>
  <si>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</si>
  <si>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</si>
  <si>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</si>
  <si>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</si>
  <si>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</si>
  <si>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</si>
  <si>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</si>
  <si>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</si>
  <si>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</si>
  <si>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</si>
  <si>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</si>
  <si>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</si>
  <si>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</si>
  <si>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</si>
  <si>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</si>
  <si>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</si>
  <si>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</si>
  <si>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</si>
  <si>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</si>
  <si>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</si>
  <si>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</si>
  <si>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</si>
  <si>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</si>
  <si>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</si>
  <si>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</si>
  <si>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</si>
  <si>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</si>
  <si>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</si>
  <si>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</si>
  <si>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</si>
  <si>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</si>
  <si>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</si>
  <si>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</si>
  <si>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</si>
  <si>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</si>
  <si>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</si>
  <si>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</si>
  <si>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</si>
  <si>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</si>
  <si>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</si>
  <si>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</si>
  <si>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</si>
  <si>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</si>
  <si>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</si>
  <si>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</si>
  <si>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</si>
  <si>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</si>
  <si>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</si>
  <si>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</si>
  <si>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</si>
  <si>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</si>
  <si>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</si>
  <si>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</si>
  <si>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</si>
  <si>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</si>
  <si>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</si>
  <si>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</si>
  <si>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</si>
  <si>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</si>
  <si>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</si>
  <si>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</si>
  <si>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</si>
  <si>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</si>
  <si>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</si>
  <si>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</si>
  <si>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</si>
  <si>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</si>
  <si>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</si>
  <si>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</si>
  <si>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</si>
  <si>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</si>
  <si>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</si>
  <si>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</si>
  <si>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</si>
  <si>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</si>
  <si>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</si>
  <si>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</si>
  <si>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</si>
  <si>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</si>
  <si>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</si>
  <si>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</si>
  <si>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</si>
  <si>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</si>
  <si>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</si>
  <si>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</si>
  <si>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</si>
  <si>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</si>
  <si>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</si>
  <si>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</si>
  <si>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</si>
  <si>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</si>
  <si>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</si>
  <si>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</si>
  <si>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</si>
  <si>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</si>
  <si>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</si>
  <si>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</si>
  <si>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</si>
  <si>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</si>
  <si>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</si>
  <si>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</si>
  <si>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</si>
  <si>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</si>
  <si>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</si>
  <si>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</si>
  <si>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</si>
  <si>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</si>
  <si>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</si>
  <si>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</si>
  <si>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</si>
  <si>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</si>
  <si>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</si>
  <si>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</si>
  <si>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</si>
  <si>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</si>
  <si>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</si>
  <si>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</si>
  <si>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</si>
  <si>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</si>
  <si>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</si>
  <si>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</si>
  <si>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</si>
  <si>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</si>
  <si>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</si>
  <si>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</si>
  <si>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</si>
  <si>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</si>
  <si>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</si>
  <si>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</si>
  <si>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</si>
  <si>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</si>
  <si>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</si>
  <si>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</si>
  <si>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</si>
  <si>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</si>
  <si>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</si>
  <si>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</si>
  <si>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</si>
  <si>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</si>
  <si>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</si>
  <si>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</si>
  <si>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</si>
  <si>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</si>
  <si>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</si>
  <si>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</si>
  <si>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</si>
  <si>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</si>
  <si>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</si>
  <si>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</si>
  <si>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</si>
  <si>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</si>
  <si>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</si>
  <si>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</si>
  <si>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</si>
  <si>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</si>
  <si>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</si>
  <si>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</si>
  <si>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</si>
  <si>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</si>
  <si>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</si>
  <si>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</si>
  <si>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</si>
  <si>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</si>
  <si>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</si>
  <si>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</si>
  <si>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</si>
  <si>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</si>
  <si>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</si>
  <si>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</si>
  <si>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</si>
  <si>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</si>
  <si>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</si>
  <si>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</si>
  <si>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</si>
  <si>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</si>
  <si>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</si>
  <si>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</si>
  <si>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</si>
  <si>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</si>
  <si>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</si>
  <si>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</si>
  <si>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</si>
  <si>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</si>
  <si>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</si>
  <si>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</si>
  <si>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</si>
  <si>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</si>
  <si>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</si>
  <si>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</si>
  <si>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</si>
  <si>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</si>
  <si>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</si>
  <si>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</si>
  <si>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</si>
  <si>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</si>
  <si>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</si>
  <si>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</si>
  <si>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</si>
  <si>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</si>
  <si>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</si>
  <si>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</si>
  <si>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</si>
  <si>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</si>
  <si>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</si>
  <si>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</si>
  <si>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</si>
  <si>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</si>
  <si>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</si>
  <si>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</si>
  <si>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</si>
  <si>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</si>
  <si>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</si>
  <si>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</si>
  <si>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</si>
  <si>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</si>
  <si>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</si>
  <si>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</si>
  <si>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</si>
  <si>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</si>
  <si>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</si>
  <si>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</si>
  <si>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</si>
  <si>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</si>
  <si>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</si>
  <si>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</si>
  <si>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</si>
  <si>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</si>
  <si>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</si>
  <si>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</si>
  <si>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</si>
  <si>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</si>
  <si>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</si>
  <si>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</si>
  <si>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</si>
  <si>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</si>
  <si>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</si>
  <si>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</si>
  <si>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</si>
  <si>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</si>
  <si>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</si>
  <si>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</si>
  <si>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</si>
  <si>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</si>
  <si>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</si>
  <si>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</si>
  <si>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</si>
  <si>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</si>
  <si>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</si>
  <si>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</si>
  <si>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</si>
  <si>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</si>
  <si>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</si>
  <si>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</si>
  <si>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</si>
  <si>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</si>
  <si>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</si>
  <si>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</si>
  <si>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</si>
  <si>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</si>
  <si>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</si>
  <si>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</si>
  <si>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</si>
  <si>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</si>
  <si>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</si>
  <si>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</si>
  <si>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</si>
  <si>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</si>
  <si>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</si>
  <si>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</si>
  <si>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</si>
  <si>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</si>
  <si>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</si>
  <si>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</si>
  <si>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</si>
  <si>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</si>
  <si>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</si>
  <si>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</si>
  <si>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</si>
  <si>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</si>
  <si>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</si>
  <si>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</si>
  <si>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</si>
  <si>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</si>
  <si>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</si>
  <si>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</si>
  <si>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</si>
  <si>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</si>
  <si>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</si>
  <si>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</si>
  <si>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</si>
  <si>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</si>
  <si>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</si>
  <si>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</si>
  <si>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</si>
  <si>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</si>
  <si>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</si>
  <si>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</si>
  <si>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</si>
  <si>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</si>
  <si>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</si>
  <si>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</si>
  <si>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</si>
  <si>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</si>
  <si>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</si>
  <si>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</si>
  <si>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</si>
  <si>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</si>
  <si>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</si>
  <si>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</si>
  <si>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</si>
  <si>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</si>
  <si>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</si>
  <si>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</si>
  <si>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</si>
  <si>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</si>
  <si>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</si>
  <si>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</si>
  <si>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</si>
  <si>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</si>
  <si>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</si>
  <si>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</si>
  <si>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</si>
  <si>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</si>
  <si>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</si>
  <si>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</si>
  <si>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</si>
  <si>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</si>
  <si>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</si>
  <si>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</si>
  <si>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</si>
  <si>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</si>
  <si>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</si>
  <si>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</si>
  <si>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</si>
  <si>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</si>
  <si>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</si>
  <si>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</si>
  <si>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</si>
  <si>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</si>
  <si>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</si>
  <si>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</si>
  <si>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</si>
  <si>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</si>
  <si>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</si>
  <si>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</si>
  <si>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</si>
  <si>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</si>
  <si>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</si>
  <si>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</si>
  <si>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</si>
  <si>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</si>
  <si>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</si>
  <si>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</si>
  <si>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</si>
  <si>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</si>
  <si>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</si>
  <si>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</si>
  <si>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</si>
  <si>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</si>
  <si>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</si>
  <si>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</si>
  <si>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</si>
  <si>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</si>
  <si>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</si>
  <si>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</si>
  <si>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</si>
  <si>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</si>
  <si>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</si>
  <si>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</si>
  <si>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</si>
  <si>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</si>
  <si>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</si>
  <si>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</si>
  <si>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</si>
  <si>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</si>
  <si>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</si>
  <si>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</si>
  <si>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</si>
  <si>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</si>
  <si>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</si>
  <si>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</si>
  <si>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</si>
  <si>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</si>
  <si>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</si>
  <si>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</si>
  <si>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</si>
  <si>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</si>
  <si>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</si>
  <si>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</si>
  <si>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</si>
  <si>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</si>
  <si>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</si>
  <si>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</si>
  <si>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</si>
  <si>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</si>
  <si>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</si>
  <si>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</si>
  <si>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</si>
  <si>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</si>
  <si>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</si>
  <si>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</si>
  <si>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</si>
  <si>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</si>
  <si>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</si>
  <si>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</si>
  <si>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</si>
  <si>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</si>
  <si>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</si>
  <si>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</si>
  <si>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</si>
  <si>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</si>
  <si>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</si>
  <si>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</si>
  <si>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</si>
  <si>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</si>
  <si>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</si>
  <si>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</si>
  <si>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</si>
  <si>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</si>
  <si>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</si>
  <si>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</si>
  <si>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</si>
  <si>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</si>
  <si>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</si>
  <si>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</si>
  <si>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</si>
  <si>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</si>
  <si>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</si>
  <si>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</si>
  <si>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</si>
  <si>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</si>
  <si>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</si>
  <si>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</si>
  <si>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</si>
  <si>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</si>
  <si>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</si>
  <si>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</si>
  <si>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</si>
  <si>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</si>
  <si>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</si>
  <si>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</si>
  <si>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</si>
  <si>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</si>
  <si>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</si>
  <si>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</si>
  <si>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</si>
  <si>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</si>
  <si>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</si>
  <si>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</si>
  <si>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</si>
  <si>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</si>
  <si>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</si>
  <si>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</si>
  <si>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</si>
  <si>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</si>
  <si>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</si>
  <si>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</si>
  <si>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</si>
  <si>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</si>
  <si>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</si>
  <si>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</si>
  <si>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</si>
  <si>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</si>
  <si>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</si>
  <si>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</si>
  <si>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</si>
  <si>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</si>
  <si>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</si>
  <si>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</si>
  <si>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</si>
  <si>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</si>
  <si>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</si>
  <si>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</si>
  <si>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</si>
  <si>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</si>
  <si>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</si>
  <si>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</si>
  <si>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</si>
  <si>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</si>
  <si>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</si>
  <si>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</si>
  <si>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</si>
  <si>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</si>
  <si>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</si>
  <si>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</si>
  <si>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</si>
  <si>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</si>
  <si>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</si>
  <si>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</si>
  <si>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</si>
  <si>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</si>
  <si>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</si>
  <si>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</si>
  <si>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</si>
  <si>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</si>
  <si>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</si>
  <si>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</si>
  <si>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</si>
  <si>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</si>
  <si>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</si>
  <si>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</si>
  <si>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</si>
  <si>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</si>
  <si>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</si>
  <si>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</si>
  <si>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</si>
  <si>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</si>
  <si>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</si>
  <si>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</si>
  <si>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</si>
  <si>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</si>
  <si>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</si>
  <si>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</si>
  <si>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</si>
  <si>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</si>
  <si>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</si>
  <si>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</si>
  <si>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</si>
  <si>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</si>
  <si>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</si>
  <si>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</si>
  <si>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</si>
  <si>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</si>
  <si>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</si>
  <si>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</si>
  <si>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</si>
  <si>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</si>
  <si>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</si>
  <si>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</si>
  <si>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</si>
  <si>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</si>
  <si>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</si>
  <si>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</si>
  <si>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</si>
  <si>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</si>
  <si>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</si>
  <si>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</si>
  <si>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</si>
  <si>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</si>
  <si>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</si>
  <si>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</si>
  <si>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</si>
  <si>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</si>
  <si>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</si>
  <si>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</si>
  <si>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</si>
  <si>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</si>
  <si>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</si>
  <si>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</si>
  <si>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</si>
  <si>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</si>
  <si>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</si>
  <si>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</si>
  <si>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</si>
  <si>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</si>
  <si>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</si>
  <si>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</si>
  <si>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</si>
  <si>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</si>
  <si>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</si>
  <si>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</si>
  <si>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</si>
  <si>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</si>
  <si>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</si>
  <si>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</si>
  <si>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</si>
  <si>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</si>
  <si>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</si>
  <si>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</si>
  <si>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</si>
  <si>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</si>
  <si>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</si>
  <si>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</si>
  <si>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</si>
  <si>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</si>
  <si>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</si>
  <si>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</si>
  <si>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</si>
  <si>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</si>
  <si>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</si>
  <si>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</si>
  <si>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</si>
  <si>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</si>
  <si>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</si>
  <si>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</si>
  <si>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</si>
  <si>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</si>
  <si>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</si>
  <si>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</si>
  <si>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</si>
  <si>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</si>
  <si>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</si>
  <si>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</si>
  <si>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</si>
  <si>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</si>
  <si>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</si>
  <si>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</si>
  <si>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</si>
  <si>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</si>
  <si>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</si>
  <si>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</si>
  <si>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</si>
  <si>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</si>
  <si>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</si>
  <si>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</si>
  <si>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</si>
  <si>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</si>
  <si>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</si>
  <si>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</si>
  <si>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</si>
  <si>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</si>
  <si>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</si>
  <si>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</si>
  <si>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</si>
  <si>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</si>
  <si>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</si>
  <si>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</si>
  <si>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</si>
  <si>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</si>
  <si>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</si>
  <si>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</si>
  <si>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</si>
  <si>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</si>
  <si>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</si>
  <si>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</si>
  <si>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</si>
  <si>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</si>
  <si>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</si>
  <si>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</si>
  <si>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</si>
  <si>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</si>
  <si>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</si>
  <si>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</si>
  <si>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</si>
  <si>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</si>
  <si>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</si>
  <si>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</si>
  <si>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</si>
  <si>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</si>
  <si>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</si>
  <si>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</si>
  <si>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</si>
  <si>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</si>
  <si>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</si>
  <si>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</si>
  <si>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</si>
  <si>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</si>
  <si>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</si>
  <si>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</si>
  <si>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</si>
  <si>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</si>
  <si>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</si>
  <si>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</si>
  <si>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</si>
  <si>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</si>
  <si>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</si>
  <si>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</si>
  <si>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</si>
  <si>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</si>
  <si>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</si>
  <si>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</si>
  <si>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</si>
  <si>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</si>
  <si>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</si>
  <si>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</si>
  <si>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</si>
  <si>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</si>
  <si>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</si>
  <si>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</si>
  <si>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</si>
  <si>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</si>
  <si>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</si>
  <si>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</si>
  <si>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</si>
  <si>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</si>
  <si>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</si>
  <si>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</si>
  <si>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</si>
  <si>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</si>
  <si>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</si>
  <si>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</si>
  <si>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</si>
  <si>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</si>
  <si>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</si>
  <si>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</si>
  <si>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</si>
  <si>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</si>
  <si>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</si>
  <si>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</si>
  <si>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</si>
  <si>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</si>
  <si>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</si>
  <si>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</si>
  <si>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</si>
  <si>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</si>
  <si>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</si>
  <si>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</si>
  <si>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</si>
  <si>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</si>
  <si>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</si>
  <si>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</si>
  <si>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</si>
  <si>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</si>
  <si>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</si>
  <si>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</si>
  <si>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</si>
  <si>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</si>
  <si>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</si>
  <si>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</si>
  <si>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</si>
  <si>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</si>
  <si>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</si>
  <si>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</si>
  <si>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</si>
  <si>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</si>
  <si>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</si>
  <si>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</si>
  <si>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</si>
  <si>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</si>
  <si>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</si>
  <si>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</si>
  <si>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</si>
  <si>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</si>
  <si>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</si>
  <si>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</si>
  <si>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</si>
  <si>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</si>
  <si>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</si>
  <si>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</si>
  <si>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</si>
  <si>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</si>
  <si>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</si>
  <si>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</si>
  <si>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</si>
  <si>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</si>
  <si>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</si>
  <si>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</si>
  <si>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</si>
  <si>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</si>
  <si>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</si>
  <si>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</si>
  <si>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</si>
  <si>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</si>
  <si>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</si>
  <si>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</si>
  <si>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</si>
  <si>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</si>
  <si>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</si>
  <si>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</si>
  <si>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</si>
  <si>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</si>
  <si>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</si>
  <si>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</si>
  <si>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</si>
  <si>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</si>
  <si>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</si>
  <si>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</si>
  <si>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</si>
  <si>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</si>
  <si>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</si>
  <si>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</si>
  <si>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</si>
  <si>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</si>
  <si>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</si>
  <si>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</si>
  <si>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</si>
  <si>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</si>
  <si>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</si>
  <si>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</si>
  <si>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</si>
  <si>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</si>
  <si>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</si>
  <si>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</si>
  <si>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</si>
  <si>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</si>
  <si>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</si>
  <si>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</si>
  <si>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</si>
  <si>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</si>
  <si>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</si>
  <si>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</si>
  <si>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</si>
  <si>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</si>
  <si>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</si>
  <si>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</si>
  <si>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</si>
  <si>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</si>
  <si>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</si>
  <si>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</si>
  <si>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</si>
  <si>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</si>
  <si>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</si>
  <si>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</si>
  <si>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</si>
  <si>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</si>
  <si>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</si>
  <si>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</si>
  <si>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</si>
  <si>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</si>
  <si>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</si>
  <si>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</si>
  <si>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</si>
  <si>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</si>
  <si>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</si>
  <si>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</si>
  <si>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</si>
  <si>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</si>
  <si>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</si>
  <si>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</si>
  <si>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</si>
  <si>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</si>
  <si>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</si>
  <si>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</si>
  <si>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</si>
  <si>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</si>
  <si>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</si>
  <si>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</si>
  <si>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</si>
  <si>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</si>
  <si>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</si>
  <si>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</si>
  <si>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</si>
  <si>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</si>
  <si>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</si>
  <si>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</si>
  <si>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</si>
  <si>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</si>
  <si>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</si>
  <si>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</si>
  <si>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</si>
  <si>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</si>
  <si>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</si>
  <si>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</si>
  <si>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</si>
  <si>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</si>
  <si>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</si>
  <si>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</si>
  <si>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</si>
  <si>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</si>
  <si>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</si>
  <si>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</si>
  <si>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</si>
  <si>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</si>
  <si>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</si>
  <si>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</si>
  <si>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</si>
  <si>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</si>
  <si>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</si>
  <si>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</si>
  <si>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</si>
  <si>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</si>
  <si>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</si>
  <si>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</si>
  <si>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</si>
  <si>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</si>
  <si>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</si>
  <si>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</si>
  <si>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</si>
  <si>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</si>
  <si>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</si>
  <si>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</si>
  <si>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</si>
  <si>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</si>
  <si>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</si>
  <si>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</si>
  <si>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</si>
  <si>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</si>
  <si>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</si>
  <si>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</si>
  <si>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</si>
  <si>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</si>
  <si>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</si>
  <si>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</si>
  <si>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</si>
  <si>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</si>
  <si>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</si>
  <si>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</si>
  <si>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</si>
  <si>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</si>
  <si>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</si>
  <si>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</si>
  <si>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</si>
  <si>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</si>
  <si>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</si>
  <si>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</si>
  <si>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</si>
  <si>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</si>
  <si>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</si>
  <si>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</si>
  <si>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</si>
  <si>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</si>
  <si>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</si>
  <si>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</si>
  <si>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</si>
  <si>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</si>
  <si>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</si>
  <si>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</si>
  <si>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</si>
  <si>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</si>
  <si>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</si>
  <si>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</si>
  <si>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</si>
  <si>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</si>
  <si>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</si>
  <si>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</si>
  <si>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</si>
  <si>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</si>
  <si>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</si>
  <si>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</si>
  <si>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</si>
  <si>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</si>
  <si>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</si>
  <si>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</si>
  <si>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</si>
  <si>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</si>
  <si>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</si>
  <si>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</si>
  <si>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</si>
  <si>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</si>
  <si>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</si>
  <si>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</si>
  <si>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</si>
  <si>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</si>
  <si>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</si>
  <si>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</si>
  <si>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</si>
  <si>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</si>
  <si>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</si>
  <si>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</si>
  <si>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</si>
  <si>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</si>
  <si>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</si>
  <si>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</si>
  <si>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</si>
  <si>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</si>
  <si>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</si>
  <si>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</si>
  <si>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</si>
  <si>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</si>
  <si>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</si>
  <si>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</si>
  <si>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</si>
  <si>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</si>
  <si>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</si>
  <si>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</si>
  <si>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</si>
  <si>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</si>
  <si>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</si>
  <si>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</si>
  <si>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</si>
  <si>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</si>
  <si>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</si>
  <si>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</si>
  <si>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</si>
  <si>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</si>
  <si>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</si>
  <si>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</si>
  <si>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</si>
  <si>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</si>
  <si>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</si>
  <si>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</si>
  <si>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</si>
  <si>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</si>
  <si>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</si>
  <si>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</si>
  <si>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</si>
  <si>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</si>
  <si>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</si>
  <si>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</si>
  <si>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</si>
  <si>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</si>
  <si>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</si>
  <si>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</si>
  <si>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</si>
  <si>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</si>
  <si>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</si>
  <si>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</si>
  <si>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</si>
  <si>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</si>
  <si>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</si>
  <si>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</si>
  <si>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</si>
  <si>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</si>
  <si>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</si>
  <si>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</si>
  <si>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</si>
  <si>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</si>
  <si>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</si>
  <si>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</si>
  <si>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</si>
  <si>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</si>
  <si>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</si>
  <si>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</si>
  <si>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</si>
  <si>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</si>
  <si>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</si>
  <si>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</si>
  <si>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</si>
  <si>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</si>
  <si>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</si>
  <si>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</si>
  <si>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</si>
  <si>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</si>
  <si>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</si>
  <si>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</si>
  <si>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</si>
  <si>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</si>
  <si>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</si>
  <si>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</si>
  <si>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</si>
  <si>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</si>
  <si>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</si>
  <si>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</si>
  <si>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</si>
  <si>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</si>
  <si>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</si>
  <si>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</si>
  <si>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</si>
  <si>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</si>
  <si>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</si>
  <si>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</si>
  <si>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</si>
  <si>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</si>
  <si>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</si>
  <si>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</si>
  <si>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</si>
  <si>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</si>
  <si>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</si>
  <si>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</si>
  <si>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</si>
  <si>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</si>
  <si>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</si>
  <si>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</si>
  <si>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</si>
  <si>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</si>
  <si>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</si>
  <si>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</si>
  <si>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</si>
  <si>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</si>
  <si>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</si>
  <si>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</si>
  <si>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</si>
  <si>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</si>
  <si>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</si>
  <si>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</si>
  <si>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</si>
  <si>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</si>
  <si>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</si>
  <si>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</si>
  <si>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</si>
  <si>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</si>
  <si>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</si>
  <si>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</si>
  <si>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</si>
  <si>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</si>
  <si>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</si>
  <si>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</si>
  <si>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</si>
  <si>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</si>
  <si>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</si>
  <si>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</si>
  <si>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</si>
  <si>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</si>
  <si>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</si>
  <si>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</si>
  <si>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</si>
  <si>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</si>
  <si>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</si>
  <si>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</si>
  <si>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</si>
  <si>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</si>
  <si>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</si>
  <si>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</si>
  <si>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</si>
  <si>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</si>
  <si>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</si>
  <si>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</si>
  <si>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</si>
  <si>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</si>
  <si>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</si>
  <si>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</si>
  <si>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</si>
  <si>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</si>
  <si>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</si>
  <si>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</si>
  <si>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</si>
  <si>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</si>
  <si>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</si>
  <si>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</si>
  <si>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</si>
  <si>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</si>
  <si>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</si>
  <si>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</si>
  <si>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</si>
  <si>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</si>
  <si>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</si>
  <si>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</si>
  <si>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</si>
  <si>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</si>
  <si>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</si>
  <si>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</si>
  <si>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</si>
  <si>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</si>
  <si>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</si>
  <si>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</si>
  <si>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</si>
  <si>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</si>
  <si>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</si>
  <si>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</si>
  <si>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</si>
  <si>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</si>
  <si>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</si>
  <si>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</si>
  <si>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</si>
  <si>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</si>
  <si>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</si>
  <si>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</si>
  <si>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</si>
  <si>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</si>
  <si>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</si>
  <si>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</si>
  <si>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</si>
  <si>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</si>
  <si>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</si>
  <si>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</si>
  <si>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</si>
  <si>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</si>
  <si>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</si>
  <si>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</si>
  <si>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</si>
  <si>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</si>
  <si>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</si>
  <si>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</si>
  <si>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</si>
  <si>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</si>
  <si>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</si>
  <si>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</si>
  <si>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</si>
  <si>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</si>
  <si>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</si>
  <si>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</si>
  <si>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</si>
  <si>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</si>
  <si>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</si>
  <si>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</si>
  <si>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</si>
  <si>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</si>
  <si>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</si>
  <si>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</si>
  <si>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</si>
  <si>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</si>
  <si>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</si>
  <si>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</si>
  <si>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</si>
  <si>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</si>
  <si>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</si>
  <si>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</si>
  <si>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</si>
  <si>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</si>
  <si>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</si>
  <si>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</si>
  <si>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</si>
  <si>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</si>
  <si>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</si>
  <si>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</si>
  <si>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</si>
  <si>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</si>
  <si>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</si>
  <si>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</si>
  <si>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</si>
  <si>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</si>
  <si>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</si>
  <si>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</si>
  <si>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</si>
  <si>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</si>
  <si>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</si>
  <si>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</si>
  <si>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</si>
  <si>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</si>
  <si>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</si>
  <si>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</si>
  <si>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</si>
  <si>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</si>
  <si>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</si>
  <si>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</si>
  <si>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</si>
  <si>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</si>
  <si>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</si>
  <si>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</si>
  <si>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</si>
  <si>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</si>
  <si>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</si>
  <si>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</si>
  <si>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</si>
  <si>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</si>
  <si>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</si>
  <si>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</si>
  <si>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</si>
  <si>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</si>
  <si>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</si>
  <si>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</si>
  <si>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</si>
  <si>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</si>
  <si>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</si>
  <si>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</si>
  <si>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</si>
  <si>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</si>
  <si>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</si>
  <si>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</si>
  <si>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</si>
  <si>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</si>
  <si>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</si>
  <si>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</si>
  <si>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</si>
  <si>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</si>
  <si>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</si>
  <si>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</si>
  <si>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</si>
  <si>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</si>
  <si>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</si>
  <si>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</si>
  <si>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</si>
  <si>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</si>
  <si>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</si>
  <si>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</si>
  <si>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</si>
  <si>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</si>
  <si>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</si>
  <si>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</si>
  <si>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</si>
  <si>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</si>
  <si>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</si>
  <si>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</si>
  <si>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</si>
  <si>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</si>
  <si>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</si>
  <si>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</si>
  <si>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</si>
  <si>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</si>
  <si>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</si>
  <si>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</si>
  <si>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</si>
  <si>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</si>
  <si>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</si>
  <si>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</si>
  <si>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</si>
  <si>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</si>
  <si>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</si>
  <si>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</si>
  <si>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</si>
  <si>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</si>
  <si>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</si>
  <si>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</si>
  <si>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</si>
  <si>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</si>
  <si>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</si>
  <si>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</si>
  <si>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</si>
  <si>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</si>
  <si>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</si>
  <si>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</si>
  <si>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</si>
  <si>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</si>
  <si>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</si>
  <si>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</si>
  <si>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</si>
  <si>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</si>
  <si>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</si>
  <si>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</si>
  <si>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</si>
  <si>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</si>
  <si>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</si>
  <si>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</si>
  <si>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</si>
  <si>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</si>
  <si>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</si>
  <si>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</si>
  <si>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</si>
  <si>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</si>
  <si>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</si>
  <si>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</si>
  <si>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</si>
  <si>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</si>
  <si>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</si>
  <si>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</si>
  <si>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</si>
  <si>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</si>
  <si>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</si>
  <si>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</si>
  <si>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</si>
  <si>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</si>
  <si>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</si>
  <si>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</si>
  <si>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</si>
  <si>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</si>
  <si>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</si>
  <si>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</si>
  <si>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</si>
  <si>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</si>
  <si>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</si>
  <si>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</si>
  <si>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</si>
  <si>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</si>
  <si>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</si>
  <si>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</si>
  <si>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</si>
  <si>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</si>
  <si>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</si>
  <si>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</si>
  <si>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</si>
  <si>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</si>
  <si>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</si>
  <si>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</si>
  <si>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</si>
  <si>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</si>
  <si>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</si>
  <si>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</si>
  <si>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</si>
  <si>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</si>
  <si>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</si>
  <si>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</si>
  <si>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</si>
  <si>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</si>
  <si>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</si>
  <si>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</si>
  <si>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</si>
  <si>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</si>
  <si>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</si>
  <si>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</si>
  <si>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</si>
  <si>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</si>
  <si>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</si>
  <si>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</si>
  <si>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</si>
  <si>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</si>
  <si>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</si>
  <si>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</si>
  <si>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</si>
  <si>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</si>
  <si>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</si>
  <si>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</si>
  <si>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</si>
  <si>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</si>
  <si>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</si>
  <si>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</si>
  <si>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</si>
  <si>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</si>
  <si>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</si>
  <si>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</si>
  <si>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</si>
  <si>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</si>
  <si>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</si>
  <si>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</si>
  <si>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</si>
  <si>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</si>
  <si>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</si>
  <si>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</si>
  <si>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</si>
  <si>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</si>
  <si>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</si>
  <si>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</si>
  <si>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</si>
  <si>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</si>
  <si>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</si>
  <si>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</si>
  <si>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</si>
  <si>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</si>
  <si>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</si>
  <si>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</si>
  <si>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</si>
  <si>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</si>
  <si>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</si>
  <si>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</si>
  <si>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</si>
  <si>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</si>
  <si>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</si>
  <si>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</si>
  <si>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</si>
  <si>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</si>
  <si>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</si>
  <si>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</si>
  <si>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</si>
  <si>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</si>
  <si>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</si>
  <si>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</si>
  <si>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</si>
  <si>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</si>
  <si>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</si>
  <si>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</si>
  <si>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</si>
  <si>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</si>
  <si>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</si>
  <si>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</si>
  <si>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</si>
  <si>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</si>
  <si>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</si>
  <si>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</si>
  <si>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</si>
  <si>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</si>
  <si>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</si>
  <si>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</si>
  <si>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</si>
  <si>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</si>
  <si>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</si>
  <si>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</si>
  <si>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</si>
  <si>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</si>
  <si>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</si>
  <si>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</si>
  <si>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</si>
  <si>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</si>
  <si>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</si>
  <si>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</si>
  <si>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</si>
  <si>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</si>
  <si>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</si>
  <si>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</si>
  <si>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</si>
  <si>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</si>
  <si>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</si>
  <si>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</si>
  <si>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</si>
  <si>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</si>
  <si>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</si>
  <si>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</si>
  <si>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</si>
  <si>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</si>
  <si>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</si>
  <si>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</si>
  <si>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</si>
  <si>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</si>
  <si>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</si>
  <si>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</si>
  <si>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</si>
  <si>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</si>
  <si>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</si>
  <si>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</si>
  <si>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</si>
  <si>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</si>
  <si>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</si>
  <si>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</si>
  <si>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</si>
  <si>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</si>
  <si>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</si>
  <si>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</si>
  <si>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</si>
  <si>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</si>
  <si>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</si>
  <si>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</si>
  <si>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</si>
  <si>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</si>
  <si>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</si>
  <si>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</si>
  <si>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</si>
  <si>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</si>
  <si>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</si>
  <si>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</si>
  <si>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</si>
  <si>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</si>
  <si>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</si>
  <si>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</si>
  <si>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</si>
  <si>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</si>
  <si>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</si>
  <si>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</si>
  <si>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</si>
  <si>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</si>
  <si>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</si>
  <si>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</si>
  <si>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</si>
  <si>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</si>
  <si>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</si>
  <si>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</si>
  <si>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</si>
  <si>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</si>
  <si>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</si>
  <si>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</si>
  <si>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</si>
  <si>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</si>
  <si>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</si>
  <si>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</si>
  <si>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</si>
  <si>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</si>
  <si>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</si>
  <si>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</si>
  <si>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</si>
  <si>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</si>
  <si>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</si>
  <si>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</si>
  <si>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</si>
  <si>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</si>
  <si>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</si>
  <si>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</si>
  <si>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</si>
  <si>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</si>
  <si>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</si>
  <si>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</si>
  <si>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</si>
  <si>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</si>
  <si>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</si>
  <si>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</si>
  <si>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</si>
  <si>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</si>
  <si>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</si>
  <si>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</si>
  <si>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</si>
  <si>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</si>
  <si>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</si>
  <si>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</si>
  <si>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</si>
  <si>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</si>
  <si>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</si>
  <si>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</si>
  <si>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</si>
  <si>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</si>
  <si>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</si>
  <si>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</si>
  <si>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</si>
  <si>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</si>
  <si>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</si>
  <si>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</si>
  <si>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</si>
  <si>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</si>
  <si>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</si>
  <si>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</si>
  <si>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</si>
  <si>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</si>
  <si>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</si>
  <si>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</si>
  <si>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</si>
  <si>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</si>
  <si>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</si>
  <si>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</si>
  <si>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</si>
  <si>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</si>
  <si>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</si>
  <si>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</si>
  <si>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</si>
  <si>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</si>
  <si>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</si>
  <si>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</si>
  <si>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</si>
  <si>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</si>
  <si>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</si>
  <si>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</si>
  <si>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</si>
  <si>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</si>
  <si>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</si>
  <si>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</si>
  <si>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</si>
  <si>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</si>
  <si>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</si>
  <si>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</si>
  <si>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</si>
  <si>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</si>
  <si>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</si>
  <si>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</si>
  <si>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</si>
  <si>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</si>
  <si>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</si>
  <si>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</si>
  <si>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</si>
  <si>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</si>
  <si>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</si>
  <si>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</si>
  <si>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</si>
  <si>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</si>
  <si>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</si>
  <si>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</si>
  <si>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</si>
  <si>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</si>
  <si>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</si>
  <si>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</si>
  <si>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</si>
  <si>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</si>
  <si>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</si>
  <si>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</si>
  <si>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</si>
  <si>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</si>
  <si>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</si>
  <si>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</si>
  <si>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</si>
  <si>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</si>
  <si>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</si>
  <si>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</si>
  <si>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</si>
  <si>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</si>
  <si>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</si>
  <si>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</si>
  <si>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</si>
  <si>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</si>
  <si>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</si>
  <si>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</si>
  <si>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</si>
  <si>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</si>
  <si>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</si>
  <si>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</si>
  <si>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</si>
  <si>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</si>
  <si>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</si>
  <si>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</si>
  <si>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</si>
  <si>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</si>
  <si>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</si>
  <si>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</si>
  <si>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</si>
  <si>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</si>
  <si>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</si>
  <si>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</si>
  <si>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</si>
  <si>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</si>
  <si>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</si>
  <si>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</si>
  <si>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</si>
  <si>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</si>
  <si>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</si>
  <si>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</si>
  <si>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</si>
  <si>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</si>
  <si>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</si>
  <si>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</si>
  <si>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</si>
  <si>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</si>
  <si>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</si>
  <si>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</si>
  <si>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</si>
  <si>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</si>
  <si>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</si>
  <si>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</si>
  <si>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</si>
  <si>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</si>
  <si>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</si>
  <si>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</si>
  <si>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</si>
  <si>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</si>
  <si>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</si>
  <si>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</si>
  <si>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</si>
  <si>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</si>
  <si>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</si>
  <si>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</si>
  <si>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</si>
  <si>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</si>
  <si>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</si>
  <si>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</si>
  <si>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</si>
  <si>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</si>
  <si>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</si>
  <si>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</si>
  <si>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</si>
  <si>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</si>
  <si>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</si>
  <si>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</si>
  <si>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</si>
  <si>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</si>
  <si>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</si>
  <si>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</si>
  <si>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</si>
  <si>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</si>
  <si>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</si>
  <si>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</si>
  <si>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</si>
  <si>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</si>
  <si>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</si>
  <si>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</si>
  <si>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</si>
  <si>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</si>
  <si>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</si>
  <si>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</si>
  <si>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</si>
  <si>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</si>
  <si>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</si>
  <si>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</si>
  <si>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</si>
  <si>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</si>
  <si>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</si>
  <si>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</si>
  <si>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</si>
  <si>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</si>
  <si>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</si>
  <si>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</si>
  <si>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</si>
  <si>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</si>
  <si>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</si>
  <si>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</si>
  <si>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</si>
  <si>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</si>
  <si>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</si>
  <si>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</si>
  <si>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</si>
  <si>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</si>
  <si>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</si>
  <si>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</si>
  <si>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</si>
  <si>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</si>
  <si>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</si>
  <si>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</si>
  <si>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</si>
  <si>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</si>
  <si>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</si>
  <si>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</si>
  <si>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</si>
  <si>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</si>
  <si>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</si>
  <si>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</si>
  <si>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</si>
  <si>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</si>
  <si>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</si>
  <si>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</si>
  <si>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</si>
  <si>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</si>
  <si>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</si>
  <si>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</si>
  <si>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</si>
  <si>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</si>
  <si>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</si>
  <si>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</si>
  <si>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</si>
  <si>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</si>
  <si>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</si>
  <si>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</si>
  <si>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</si>
  <si>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</si>
  <si>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</si>
  <si>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</si>
  <si>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</si>
  <si>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</si>
  <si>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</si>
  <si>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</si>
  <si>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</si>
  <si>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</si>
  <si>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</si>
  <si>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</si>
  <si>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</si>
  <si>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</si>
  <si>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</si>
  <si>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</si>
  <si>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</si>
  <si>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</si>
  <si>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</si>
  <si>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</si>
  <si>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</si>
  <si>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</si>
  <si>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</si>
  <si>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</si>
  <si>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</si>
  <si>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</si>
  <si>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</si>
  <si>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</si>
  <si>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</si>
  <si>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</si>
  <si>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</si>
  <si>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</si>
  <si>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</si>
  <si>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</si>
  <si>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</si>
  <si>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</si>
  <si>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</si>
  <si>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</si>
  <si>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</si>
  <si>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</si>
  <si>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</si>
  <si>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</si>
  <si>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</si>
  <si>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</si>
  <si>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</si>
  <si>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</si>
  <si>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</si>
  <si>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</si>
  <si>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</si>
  <si>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</si>
  <si>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</si>
  <si>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</si>
  <si>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</si>
  <si>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</si>
  <si>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</si>
  <si>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</si>
  <si>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</si>
  <si>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</si>
  <si>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</si>
  <si>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</si>
  <si>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</si>
  <si>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</si>
  <si>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</si>
  <si>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</si>
  <si>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</si>
  <si>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</si>
  <si>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</si>
  <si>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</si>
  <si>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</si>
  <si>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</si>
  <si>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</si>
  <si>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</si>
  <si>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</si>
  <si>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</si>
  <si>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</si>
  <si>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</si>
  <si>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</si>
  <si>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</si>
  <si>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</si>
  <si>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</si>
  <si>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</si>
  <si>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</si>
  <si>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</si>
  <si>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</si>
  <si>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</si>
  <si>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</si>
  <si>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</si>
  <si>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</si>
  <si>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</si>
  <si>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</si>
  <si>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</si>
  <si>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</si>
  <si>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</si>
  <si>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</si>
  <si>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</si>
  <si>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</si>
  <si>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</si>
  <si>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</si>
  <si>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</si>
  <si>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</si>
  <si>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</si>
  <si>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</si>
  <si>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</si>
  <si>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</si>
  <si>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</si>
  <si>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</si>
  <si>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</si>
  <si>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</si>
  <si>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</si>
  <si>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</si>
  <si>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</si>
  <si>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</si>
  <si>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</si>
  <si>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</si>
  <si>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</si>
  <si>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</si>
  <si>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</si>
  <si>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</si>
  <si>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</si>
  <si>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</si>
  <si>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</si>
  <si>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</si>
  <si>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</si>
  <si>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</si>
  <si>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</si>
  <si>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</si>
  <si>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</si>
  <si>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</si>
  <si>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</si>
  <si>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</si>
  <si>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</si>
  <si>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</si>
  <si>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</si>
  <si>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</si>
  <si>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</si>
  <si>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</si>
  <si>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</si>
  <si>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</si>
  <si>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</si>
  <si>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</si>
  <si>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</si>
  <si>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</si>
  <si>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</si>
  <si>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</si>
  <si>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</si>
  <si>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</si>
  <si>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</si>
  <si>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</si>
  <si>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</si>
  <si>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</si>
  <si>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</si>
  <si>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</si>
  <si>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</si>
  <si>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</si>
  <si>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</si>
  <si>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</si>
  <si>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</si>
  <si>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</si>
  <si>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</si>
  <si>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</si>
  <si>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</si>
  <si>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</si>
  <si>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</si>
  <si>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</si>
  <si>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</si>
  <si>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</si>
  <si>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</si>
  <si>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</si>
  <si>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</si>
  <si>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</si>
  <si>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</si>
  <si>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</si>
  <si>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</si>
  <si>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</si>
  <si>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</si>
  <si>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</si>
  <si>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</si>
  <si>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</si>
  <si>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</si>
  <si>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</si>
  <si>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</si>
  <si>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</si>
  <si>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</si>
  <si>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</si>
  <si>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</si>
  <si>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</si>
  <si>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</si>
  <si>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</si>
  <si>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</si>
  <si>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</si>
  <si>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</si>
  <si>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</si>
  <si>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</si>
  <si>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</si>
  <si>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</si>
  <si>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</si>
  <si>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</si>
  <si>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</si>
  <si>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</si>
  <si>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</si>
  <si>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</si>
  <si>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</si>
  <si>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</si>
  <si>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</si>
  <si>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</si>
  <si>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</si>
  <si>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</si>
  <si>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</si>
  <si>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</si>
  <si>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</si>
  <si>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</si>
  <si>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</si>
  <si>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</si>
  <si>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</si>
  <si>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</si>
  <si>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</si>
  <si>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</si>
  <si>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</si>
  <si>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</si>
  <si>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</si>
  <si>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</si>
  <si>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</si>
  <si>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</si>
  <si>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</si>
  <si>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</si>
  <si>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</si>
  <si>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</si>
  <si>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</si>
  <si>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</si>
  <si>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</si>
  <si>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</si>
  <si>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</si>
  <si>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</si>
  <si>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</si>
  <si>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</si>
  <si>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</si>
  <si>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</si>
  <si>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</si>
  <si>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</si>
  <si>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</si>
  <si>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</si>
  <si>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</si>
  <si>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</si>
  <si>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</si>
  <si>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</si>
  <si>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</si>
  <si>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</si>
  <si>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</si>
  <si>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</si>
  <si>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</si>
  <si>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</si>
  <si>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</si>
  <si>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</si>
  <si>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</si>
  <si>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</si>
  <si>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</si>
  <si>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</si>
  <si>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</si>
  <si>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</si>
  <si>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</si>
  <si>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</si>
  <si>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</si>
  <si>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</si>
  <si>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</si>
  <si>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</si>
  <si>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</si>
  <si>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</si>
  <si>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</si>
  <si>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</si>
  <si>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</si>
  <si>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</si>
  <si>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</si>
  <si>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</si>
  <si>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</si>
  <si>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</si>
  <si>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</si>
  <si>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</si>
  <si>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</si>
  <si>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</si>
  <si>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</si>
  <si>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</si>
  <si>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</si>
  <si>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</si>
  <si>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</si>
  <si>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</si>
  <si>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</si>
  <si>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</si>
  <si>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</si>
  <si>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</si>
  <si>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</si>
  <si>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</si>
  <si>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</si>
  <si>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</si>
  <si>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</si>
  <si>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</si>
  <si>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</si>
  <si>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</si>
  <si>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</si>
  <si>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</si>
  <si>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</si>
  <si>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</si>
  <si>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</si>
  <si>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</si>
  <si>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</si>
  <si>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</si>
  <si>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</si>
  <si>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</si>
  <si>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</si>
  <si>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</si>
  <si>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</si>
  <si>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</si>
  <si>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</si>
  <si>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</si>
  <si>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</si>
  <si>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</si>
  <si>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</si>
  <si>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</si>
  <si>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</si>
  <si>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</si>
  <si>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</si>
  <si>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</si>
  <si>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</si>
  <si>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</si>
  <si>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</si>
  <si>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</si>
  <si>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</si>
  <si>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</si>
  <si>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</si>
  <si>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</si>
  <si>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</si>
  <si>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</si>
  <si>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</si>
  <si>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</si>
  <si>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</si>
  <si>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</si>
  <si>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</si>
  <si>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</si>
  <si>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</si>
  <si>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</si>
  <si>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</si>
  <si>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</si>
  <si>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</si>
  <si>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</si>
  <si>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</si>
  <si>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</si>
  <si>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</si>
  <si>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</si>
  <si>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</si>
  <si>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</si>
  <si>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</si>
  <si>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</si>
  <si>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</si>
  <si>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</si>
  <si>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</si>
  <si>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</si>
  <si>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</si>
  <si>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</si>
  <si>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</si>
  <si>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</si>
  <si>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</si>
  <si>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</si>
  <si>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</si>
  <si>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</si>
  <si>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</si>
  <si>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</si>
  <si>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</si>
  <si>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</si>
  <si>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</si>
  <si>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</si>
  <si>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</si>
  <si>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</si>
  <si>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</si>
  <si>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</si>
  <si>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</si>
  <si>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</si>
  <si>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</si>
  <si>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</si>
  <si>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</si>
  <si>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</si>
  <si>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</si>
  <si>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</si>
  <si>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</si>
  <si>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</si>
  <si>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</si>
  <si>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</si>
  <si>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</si>
  <si>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</si>
  <si>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</si>
  <si>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</si>
  <si>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</si>
  <si>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</si>
  <si>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</si>
  <si>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</si>
  <si>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</si>
  <si>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</si>
  <si>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</si>
  <si>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</si>
  <si>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</si>
  <si>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</si>
  <si>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</si>
  <si>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</si>
  <si>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</si>
  <si>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</si>
  <si>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</si>
  <si>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</si>
  <si>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</si>
  <si>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</si>
  <si>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</si>
  <si>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</si>
  <si>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</si>
  <si>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</si>
  <si>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</si>
  <si>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</si>
  <si>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</si>
  <si>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</si>
  <si>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</si>
  <si>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</si>
  <si>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</si>
  <si>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</si>
  <si>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</si>
  <si>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</si>
  <si>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</si>
  <si>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</si>
  <si>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</si>
  <si>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</si>
  <si>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</si>
  <si>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</si>
  <si>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</si>
  <si>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</si>
  <si>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</si>
  <si>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</si>
  <si>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</si>
  <si>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</si>
  <si>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</si>
  <si>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</si>
  <si>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</si>
  <si>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</si>
  <si>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</si>
  <si>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</si>
  <si>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</si>
  <si>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</si>
  <si>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</si>
  <si>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</si>
  <si>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</si>
  <si>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</si>
  <si>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</si>
  <si>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</si>
  <si>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</si>
  <si>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</si>
  <si>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</si>
  <si>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</si>
  <si>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</si>
  <si>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</si>
  <si>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</si>
  <si>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</si>
  <si>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</si>
  <si>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</si>
  <si>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</si>
  <si>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</si>
  <si>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</si>
  <si>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</si>
  <si>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</si>
  <si>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</si>
  <si>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</si>
  <si>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</si>
  <si>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</si>
  <si>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</si>
  <si>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</si>
  <si>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</si>
  <si>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</si>
  <si>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</si>
  <si>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</si>
  <si>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</si>
  <si>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</si>
  <si>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</si>
  <si>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</si>
  <si>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</si>
  <si>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</si>
  <si>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</si>
  <si>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</si>
  <si>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</si>
  <si>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</si>
  <si>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</si>
  <si>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</si>
  <si>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</si>
  <si>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</si>
  <si>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</si>
  <si>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</si>
  <si>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</si>
  <si>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</si>
  <si>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</si>
  <si>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</si>
  <si>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</si>
  <si>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</si>
  <si>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</si>
  <si>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</si>
  <si>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</si>
  <si>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</si>
  <si>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</si>
  <si>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</si>
  <si>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</si>
  <si>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</si>
  <si>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</si>
  <si>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</si>
  <si>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</si>
  <si>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</si>
  <si>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</si>
  <si>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</si>
  <si>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</si>
  <si>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</si>
  <si>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</si>
  <si>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</si>
  <si>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</si>
  <si>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</si>
  <si>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</si>
  <si>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</si>
  <si>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</si>
  <si>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</si>
  <si>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</si>
  <si>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</si>
  <si>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</si>
  <si>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</si>
  <si>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</si>
  <si>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</si>
  <si>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</si>
  <si>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</si>
  <si>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</si>
  <si>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</si>
  <si>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</si>
  <si>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</si>
  <si>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</si>
  <si>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</si>
  <si>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</si>
  <si>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</si>
  <si>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</si>
  <si>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</si>
  <si>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</si>
  <si>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</si>
  <si>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</si>
  <si>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</si>
  <si>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</si>
  <si>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</si>
  <si>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</si>
  <si>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</si>
  <si>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</si>
  <si>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</si>
  <si>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</si>
  <si>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</si>
  <si>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</si>
  <si>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</si>
  <si>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</si>
  <si>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</si>
  <si>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</si>
  <si>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</si>
  <si>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</si>
  <si>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</si>
  <si>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</si>
  <si>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</si>
  <si>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</si>
  <si>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</si>
  <si>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</si>
  <si>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</si>
  <si>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</si>
  <si>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</si>
  <si>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</si>
  <si>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</si>
  <si>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</si>
  <si>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</si>
  <si>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</si>
  <si>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</si>
  <si>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</si>
  <si>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</si>
  <si>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</si>
  <si>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</si>
  <si>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</si>
  <si>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</si>
  <si>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</si>
  <si>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</si>
  <si>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</si>
  <si>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</si>
  <si>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</si>
  <si>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</si>
  <si>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</si>
  <si>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</si>
  <si>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</si>
  <si>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</si>
  <si>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</si>
  <si>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</si>
  <si>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</si>
  <si>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</si>
  <si>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</si>
  <si>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</si>
  <si>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</si>
  <si>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</si>
  <si>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</si>
  <si>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</si>
  <si>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</si>
  <si>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</si>
  <si>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</si>
  <si>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</si>
  <si>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</si>
  <si>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</si>
  <si>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</si>
  <si>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</si>
  <si>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</si>
  <si>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</si>
  <si>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</si>
  <si>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</si>
  <si>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</si>
  <si>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</si>
  <si>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</si>
  <si>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</si>
  <si>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</si>
  <si>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</si>
  <si>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</si>
  <si>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</si>
  <si>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</si>
  <si>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</si>
  <si>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</si>
  <si>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</si>
  <si>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</si>
  <si>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</si>
  <si>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</si>
  <si>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</si>
  <si>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</si>
  <si>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</si>
  <si>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</si>
  <si>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</si>
  <si>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</si>
  <si>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</si>
  <si>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</si>
  <si>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</si>
  <si>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</si>
  <si>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</si>
  <si>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</si>
  <si>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</si>
  <si>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</si>
  <si>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</si>
  <si>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</si>
  <si>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</si>
  <si>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</si>
  <si>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</si>
  <si>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</si>
  <si>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</si>
  <si>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</si>
  <si>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</si>
  <si>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</si>
  <si>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</si>
  <si>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</si>
  <si>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</si>
  <si>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</si>
  <si>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</si>
  <si>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</si>
  <si>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</si>
  <si>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</si>
  <si>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</si>
  <si>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</si>
  <si>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</si>
  <si>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</si>
  <si>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</si>
  <si>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</si>
  <si>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</si>
  <si>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</si>
  <si>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</si>
  <si>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</si>
  <si>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</si>
  <si>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</si>
  <si>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</si>
  <si>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</si>
  <si>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</si>
  <si>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</si>
  <si>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</si>
  <si>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</si>
  <si>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</si>
  <si>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</si>
  <si>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</si>
  <si>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</si>
  <si>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</si>
  <si>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</si>
  <si>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</si>
  <si>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</si>
  <si>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</si>
  <si>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</si>
  <si>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</si>
  <si>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</si>
  <si>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</si>
  <si>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</si>
  <si>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</si>
  <si>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</si>
  <si>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</si>
  <si>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</si>
  <si>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</si>
  <si>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</si>
  <si>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</si>
  <si>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</si>
  <si>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</si>
  <si>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</si>
  <si>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</si>
  <si>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</si>
  <si>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</si>
  <si>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</si>
  <si>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</si>
  <si>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</si>
  <si>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</si>
  <si>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</si>
  <si>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</si>
  <si>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</si>
  <si>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</si>
  <si>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</si>
  <si>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</si>
  <si>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</si>
  <si>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</si>
  <si>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</si>
  <si>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</si>
  <si>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</si>
  <si>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</si>
  <si>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</si>
  <si>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</si>
  <si>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</si>
  <si>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</si>
  <si>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</si>
  <si>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</si>
  <si>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</si>
  <si>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</si>
  <si>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</si>
  <si>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</si>
  <si>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</si>
  <si>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</si>
  <si>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</si>
  <si>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</si>
  <si>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</si>
  <si>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</si>
  <si>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</si>
  <si>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</si>
  <si>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</si>
  <si>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</si>
  <si>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</si>
  <si>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</si>
  <si>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</si>
  <si>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</si>
  <si>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</si>
  <si>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</si>
  <si>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</si>
  <si>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</si>
  <si>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</si>
  <si>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</si>
  <si>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</si>
  <si>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</si>
  <si>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</si>
  <si>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</si>
  <si>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</si>
  <si>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</si>
  <si>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</si>
  <si>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</si>
  <si>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</si>
  <si>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</si>
  <si>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</si>
  <si>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</si>
  <si>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</si>
  <si>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</si>
  <si>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</si>
  <si>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</si>
  <si>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</si>
  <si>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</si>
  <si>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</si>
  <si>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</si>
  <si>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</si>
  <si>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</si>
  <si>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</si>
  <si>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</si>
  <si>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</si>
  <si>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</si>
  <si>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</si>
  <si>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</si>
  <si>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</si>
  <si>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</si>
  <si>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</si>
  <si>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</si>
  <si>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</si>
  <si>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</si>
  <si>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</si>
  <si>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</si>
  <si>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</si>
  <si>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</si>
  <si>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</si>
  <si>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</si>
  <si>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</si>
  <si>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</si>
  <si>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</si>
  <si>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</si>
  <si>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</si>
  <si>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</si>
  <si>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</si>
  <si>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</si>
  <si>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</si>
  <si>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</si>
  <si>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</si>
  <si>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</si>
  <si>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</si>
  <si>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</si>
  <si>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</si>
  <si>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</si>
  <si>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</si>
  <si>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</si>
  <si>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</si>
  <si>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</si>
  <si>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</si>
  <si>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</si>
  <si>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</si>
  <si>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</si>
  <si>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</si>
  <si>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</si>
  <si>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</si>
  <si>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</si>
  <si>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</si>
  <si>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</si>
  <si>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</si>
  <si>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</si>
  <si>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</si>
  <si>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</si>
  <si>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</si>
  <si>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</si>
  <si>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</si>
  <si>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</si>
  <si>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</si>
  <si>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</si>
  <si>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</si>
  <si>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</si>
  <si>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</si>
  <si>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</si>
  <si>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</si>
  <si>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</si>
  <si>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</si>
  <si>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</si>
  <si>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</si>
  <si>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</si>
  <si>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</si>
  <si>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</si>
  <si>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</si>
  <si>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</si>
  <si>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</si>
  <si>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</si>
  <si>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</si>
  <si>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</si>
  <si>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</si>
  <si>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</si>
  <si>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</si>
  <si>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</si>
  <si>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</si>
  <si>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</si>
  <si>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</si>
  <si>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</si>
  <si>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</si>
  <si>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</si>
  <si>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</si>
  <si>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</si>
  <si>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</si>
  <si>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</si>
  <si>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</si>
  <si>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</si>
  <si>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</si>
  <si>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</si>
  <si>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</si>
  <si>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</si>
  <si>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</si>
  <si>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</si>
  <si>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</si>
  <si>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</si>
  <si>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</si>
  <si>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</si>
  <si>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</si>
  <si>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</si>
  <si>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</si>
  <si>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</si>
  <si>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</si>
  <si>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</si>
  <si>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</si>
  <si>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</si>
  <si>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</si>
  <si>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</si>
  <si>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</si>
  <si>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</si>
  <si>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</si>
  <si>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</si>
  <si>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</si>
  <si>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</si>
  <si>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</si>
  <si>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</si>
  <si>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</si>
  <si>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</si>
  <si>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</si>
  <si>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</si>
  <si>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</si>
  <si>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</si>
  <si>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</si>
  <si>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</si>
  <si>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</si>
  <si>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</si>
  <si>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</si>
  <si>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</si>
  <si>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</si>
  <si>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</si>
  <si>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</si>
  <si>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</si>
  <si>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</si>
  <si>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</si>
  <si>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</si>
  <si>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</si>
  <si>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</si>
  <si>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</si>
  <si>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</si>
  <si>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</si>
  <si>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</si>
  <si>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</si>
  <si>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</si>
  <si>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</si>
  <si>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</si>
  <si>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</si>
  <si>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</si>
  <si>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</si>
  <si>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</si>
  <si>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</si>
  <si>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</si>
  <si>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</si>
  <si>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</si>
  <si>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</si>
  <si>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</si>
  <si>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</si>
  <si>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</si>
  <si>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</si>
  <si>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</si>
  <si>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</si>
  <si>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</si>
  <si>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</si>
  <si>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</si>
  <si>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</si>
  <si>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</si>
  <si>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</si>
  <si>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</si>
  <si>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</si>
  <si>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</si>
  <si>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</si>
  <si>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</si>
  <si>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</si>
  <si>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</si>
  <si>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</si>
  <si>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</si>
  <si>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</si>
  <si>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</si>
  <si>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</si>
  <si>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</si>
  <si>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</si>
  <si>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</si>
  <si>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</si>
  <si>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</si>
  <si>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</si>
  <si>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</si>
  <si>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</si>
  <si>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</si>
  <si>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</si>
  <si>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</si>
  <si>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</si>
  <si>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</si>
  <si>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</si>
  <si>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</si>
  <si>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</si>
  <si>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</si>
  <si>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</si>
  <si>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</si>
  <si>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</si>
  <si>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</si>
  <si>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</si>
  <si>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</si>
  <si>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</si>
  <si>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</si>
  <si>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</si>
  <si>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</si>
  <si>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</si>
  <si>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</si>
  <si>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</si>
  <si>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</si>
  <si>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</si>
  <si>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</si>
  <si>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</si>
  <si>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</si>
  <si>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</si>
  <si>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</si>
  <si>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</si>
  <si>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</si>
  <si>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</si>
  <si>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</si>
  <si>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</si>
  <si>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</si>
  <si>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</si>
  <si>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</si>
  <si>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</si>
  <si>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</si>
  <si>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</si>
  <si>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</si>
  <si>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</si>
  <si>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</si>
  <si>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</si>
  <si>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</si>
  <si>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</si>
  <si>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</si>
  <si>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</si>
  <si>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</si>
  <si>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</si>
  <si>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</si>
  <si>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</si>
  <si>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</si>
  <si>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</si>
  <si>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</si>
  <si>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</si>
  <si>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</si>
  <si>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</si>
  <si>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</si>
  <si>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</si>
  <si>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</si>
  <si>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</si>
  <si>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</si>
  <si>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</si>
  <si>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</si>
  <si>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</si>
  <si>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</si>
  <si>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</si>
  <si>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</si>
  <si>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</si>
  <si>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</si>
  <si>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</si>
  <si>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</si>
  <si>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</si>
  <si>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</si>
  <si>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</si>
  <si>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</si>
  <si>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</si>
  <si>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</si>
  <si>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</si>
  <si>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</si>
  <si>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</si>
  <si>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</si>
  <si>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</si>
  <si>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</si>
  <si>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</si>
  <si>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</si>
  <si>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</si>
  <si>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</si>
  <si>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</si>
  <si>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</si>
  <si>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</si>
  <si>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</si>
  <si>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</si>
  <si>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</si>
  <si>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</si>
  <si>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</si>
  <si>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</si>
  <si>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</si>
  <si>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</si>
  <si>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</si>
  <si>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</si>
  <si>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</si>
  <si>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</si>
  <si>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</si>
  <si>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</si>
  <si>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</si>
  <si>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</si>
  <si>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</si>
  <si>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</si>
  <si>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</si>
  <si>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</si>
  <si>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</si>
  <si>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</si>
  <si>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</si>
  <si>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</si>
  <si>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</si>
  <si>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</si>
  <si>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</si>
  <si>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</si>
  <si>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</si>
  <si>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</si>
  <si>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</si>
  <si>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</si>
  <si>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</si>
  <si>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</si>
  <si>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</si>
  <si>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</si>
  <si>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</si>
  <si>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</si>
  <si>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</si>
  <si>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</si>
  <si>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</si>
  <si>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</si>
  <si>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</si>
  <si>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</si>
  <si>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</si>
  <si>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</si>
  <si>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</si>
  <si>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</si>
  <si>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</si>
  <si>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</si>
  <si>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</si>
  <si>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</si>
  <si>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</si>
  <si>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</si>
  <si>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</si>
  <si>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</si>
  <si>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</si>
  <si>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</si>
  <si>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</si>
  <si>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</si>
  <si>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</si>
  <si>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</si>
  <si>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</si>
  <si>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</si>
  <si>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</si>
  <si>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</si>
  <si>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</si>
  <si>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</si>
  <si>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</si>
  <si>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</si>
  <si>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</si>
  <si>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</si>
  <si>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</si>
  <si>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</si>
  <si>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</si>
  <si>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</si>
  <si>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</si>
  <si>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</si>
  <si>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</si>
  <si>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</si>
  <si>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</si>
  <si>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</si>
  <si>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</si>
  <si>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</si>
  <si>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</si>
  <si>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</si>
  <si>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</si>
  <si>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</si>
  <si>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</si>
  <si>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</si>
  <si>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</si>
  <si>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</si>
  <si>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</si>
  <si>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</si>
  <si>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</si>
  <si>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</si>
  <si>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</si>
  <si>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</si>
  <si>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</si>
  <si>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</si>
  <si>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</si>
  <si>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</si>
  <si>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</si>
  <si>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</si>
  <si>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</si>
  <si>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</si>
  <si>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</si>
  <si>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</si>
  <si>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</si>
  <si>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</si>
  <si>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</si>
  <si>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</si>
  <si>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</si>
  <si>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</si>
  <si>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</si>
  <si>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</si>
  <si>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</si>
  <si>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</si>
  <si>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</si>
  <si>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</si>
  <si>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</si>
  <si>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</si>
  <si>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</si>
  <si>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</si>
  <si>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</si>
  <si>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</si>
  <si>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</si>
  <si>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</si>
  <si>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</si>
  <si>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</si>
  <si>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</si>
  <si>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</si>
  <si>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</si>
  <si>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</si>
  <si>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</si>
  <si>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</si>
  <si>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</si>
  <si>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</si>
  <si>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</si>
  <si>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</si>
  <si>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</si>
  <si>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</si>
  <si>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</si>
  <si>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</si>
  <si>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</si>
  <si>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</si>
  <si>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</si>
  <si>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</si>
  <si>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</si>
  <si>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</si>
  <si>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</si>
  <si>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</si>
  <si>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</si>
  <si>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</si>
  <si>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</si>
  <si>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</si>
  <si>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</si>
  <si>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</si>
  <si>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</si>
  <si>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</si>
  <si>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</si>
  <si>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</si>
  <si>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</si>
  <si>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</si>
  <si>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</si>
  <si>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</si>
  <si>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</si>
  <si>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</si>
  <si>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</si>
  <si>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</si>
  <si>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</si>
  <si>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</si>
  <si>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</si>
  <si>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</si>
  <si>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</si>
  <si>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</si>
  <si>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</si>
  <si>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</si>
  <si>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</si>
  <si>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</si>
  <si>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</si>
  <si>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</si>
  <si>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</si>
  <si>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</si>
  <si>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</si>
  <si>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</si>
  <si>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</si>
  <si>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</si>
  <si>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</si>
  <si>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</si>
  <si>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</si>
  <si>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</si>
  <si>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</si>
  <si>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</si>
  <si>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</si>
  <si>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</si>
  <si>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</si>
  <si>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</si>
  <si>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</si>
  <si>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</si>
  <si>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</si>
  <si>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</si>
  <si>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</si>
  <si>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</si>
  <si>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</si>
  <si>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</si>
  <si>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</si>
  <si>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</si>
  <si>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</si>
  <si>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</si>
  <si>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</si>
  <si>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</si>
  <si>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</si>
  <si>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</si>
  <si>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</si>
  <si>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</si>
  <si>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</si>
  <si>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</si>
  <si>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</si>
  <si>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</si>
  <si>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</si>
  <si>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</si>
  <si>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</si>
  <si>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</si>
  <si>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</si>
  <si>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</si>
  <si>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</si>
  <si>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</si>
  <si>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</si>
  <si>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</si>
  <si>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</si>
  <si>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</si>
  <si>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</si>
  <si>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</si>
  <si>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</si>
  <si>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</si>
  <si>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</si>
  <si>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</si>
  <si>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</si>
  <si>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</si>
  <si>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</si>
  <si>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</si>
  <si>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</si>
  <si>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</si>
  <si>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</si>
  <si>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</si>
  <si>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</si>
  <si>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</si>
  <si>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</si>
  <si>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</si>
  <si>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</si>
  <si>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</si>
  <si>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</si>
  <si>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</si>
  <si>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</si>
  <si>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</si>
  <si>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</si>
  <si>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</si>
  <si>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</si>
  <si>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</si>
  <si>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</si>
  <si>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</si>
  <si>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</si>
  <si>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</si>
  <si>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</si>
  <si>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</si>
  <si>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</si>
  <si>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</si>
  <si>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</si>
  <si>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</si>
  <si>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</si>
  <si>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</si>
  <si>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</si>
  <si>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</si>
  <si>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</si>
  <si>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</si>
  <si>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</si>
  <si>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</si>
  <si>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</si>
  <si>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</si>
  <si>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</si>
  <si>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</si>
  <si>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</si>
  <si>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</si>
  <si>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</si>
  <si>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</si>
  <si>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</si>
  <si>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</si>
  <si>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</si>
  <si>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</si>
  <si>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</si>
  <si>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</si>
  <si>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</si>
  <si>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</si>
  <si>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</si>
  <si>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</si>
  <si>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</si>
  <si>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</si>
  <si>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</si>
  <si>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</si>
  <si>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</si>
  <si>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</si>
  <si>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</si>
  <si>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</si>
  <si>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</si>
  <si>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</si>
  <si>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</si>
  <si>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</si>
  <si>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</si>
  <si>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</si>
  <si>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</si>
  <si>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</si>
  <si>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</si>
  <si>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</si>
  <si>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</si>
  <si>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</si>
  <si>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</si>
  <si>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</si>
  <si>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</si>
  <si>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</si>
  <si>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</si>
  <si>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</si>
  <si>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</si>
  <si>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</si>
  <si>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</si>
  <si>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</si>
  <si>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</si>
  <si>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</si>
  <si>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</si>
  <si>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</si>
  <si>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</si>
  <si>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</si>
  <si>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</si>
  <si>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</si>
  <si>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</si>
  <si>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</si>
  <si>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</si>
  <si>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</si>
  <si>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</si>
  <si>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</si>
  <si>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</si>
  <si>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</si>
  <si>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</si>
  <si>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</si>
  <si>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</si>
  <si>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</si>
  <si>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</si>
  <si>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</si>
  <si>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</si>
  <si>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</si>
  <si>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</si>
  <si>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</si>
  <si>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</si>
  <si>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</si>
  <si>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</si>
  <si>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</si>
  <si>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</si>
  <si>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</si>
  <si>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</si>
  <si>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</si>
  <si>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</si>
  <si>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</si>
  <si>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</si>
  <si>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</si>
  <si>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</si>
  <si>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</si>
  <si>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</si>
  <si>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</si>
  <si>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</si>
  <si>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</si>
  <si>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</si>
  <si>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</si>
  <si>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</si>
  <si>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</si>
  <si>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</si>
  <si>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</si>
  <si>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</si>
  <si>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</si>
  <si>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</si>
  <si>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</si>
  <si>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</si>
  <si>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</si>
  <si>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</si>
  <si>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</si>
  <si>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</si>
  <si>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</si>
  <si>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</si>
  <si>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</si>
  <si>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</si>
  <si>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</si>
  <si>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</si>
  <si>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</si>
  <si>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</si>
  <si>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</si>
  <si>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</si>
  <si>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</si>
  <si>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</si>
  <si>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</si>
  <si>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</si>
  <si>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</si>
  <si>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</si>
  <si>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</si>
  <si>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</si>
  <si>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</si>
  <si>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</si>
  <si>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</si>
  <si>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</si>
  <si>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</si>
  <si>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</si>
  <si>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</si>
  <si>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</si>
  <si>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</si>
  <si>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</si>
  <si>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</si>
  <si>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</si>
  <si>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</si>
  <si>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</si>
  <si>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</si>
  <si>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</si>
  <si>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</si>
  <si>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</si>
  <si>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</si>
  <si>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</si>
  <si>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</si>
  <si>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</si>
  <si>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</si>
  <si>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</si>
  <si>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</si>
  <si>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</si>
  <si>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</si>
  <si>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</si>
  <si>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</si>
  <si>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</si>
  <si>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</si>
  <si>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</si>
  <si>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</si>
  <si>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</si>
  <si>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</si>
  <si>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</si>
  <si>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</si>
  <si>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</si>
  <si>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</si>
  <si>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</si>
  <si>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</si>
  <si>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</si>
  <si>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</si>
  <si>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</si>
  <si>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</si>
  <si>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</si>
  <si>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</si>
  <si>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</si>
  <si>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</si>
  <si>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</si>
  <si>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</si>
  <si>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</si>
  <si>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</si>
  <si>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</si>
  <si>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</si>
  <si>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</si>
  <si>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</si>
  <si>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</si>
  <si>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</si>
  <si>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</si>
  <si>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</si>
  <si>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</si>
  <si>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</si>
  <si>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</si>
  <si>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</si>
  <si>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</si>
  <si>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</si>
  <si>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</si>
  <si>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</si>
  <si>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</si>
  <si>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</si>
  <si>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</si>
  <si>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</si>
  <si>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</si>
  <si>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</si>
  <si>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</si>
  <si>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</si>
  <si>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</si>
  <si>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</si>
  <si>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</si>
  <si>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</si>
  <si>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</si>
  <si>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</si>
  <si>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</si>
  <si>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</si>
  <si>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</si>
  <si>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</si>
  <si>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</si>
  <si>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</si>
  <si>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</si>
  <si>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</si>
  <si>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</si>
  <si>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</si>
  <si>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</si>
  <si>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</si>
  <si>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</si>
  <si>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</si>
  <si>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</si>
  <si>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</si>
  <si>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</si>
  <si>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</si>
  <si>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</si>
  <si>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</si>
  <si>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</si>
  <si>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</si>
  <si>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</si>
  <si>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</si>
  <si>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</si>
  <si>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</si>
  <si>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</si>
  <si>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</si>
  <si>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</si>
  <si>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</si>
  <si>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</si>
  <si>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</si>
  <si>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</si>
  <si>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</si>
  <si>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</si>
  <si>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</si>
  <si>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</si>
  <si>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</si>
  <si>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</si>
  <si>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</si>
  <si>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</si>
  <si>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</si>
  <si>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</si>
  <si>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</si>
  <si>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</si>
  <si>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</si>
  <si>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</si>
  <si>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</si>
  <si>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</si>
  <si>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</si>
  <si>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</si>
  <si>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</si>
  <si>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</si>
  <si>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</si>
  <si>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</si>
  <si>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</si>
  <si>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</si>
  <si>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</si>
  <si>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</si>
  <si>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</si>
  <si>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</si>
  <si>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</si>
  <si>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</si>
  <si>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</si>
  <si>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</si>
  <si>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</si>
  <si>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</si>
  <si>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</si>
  <si>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</si>
  <si>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</si>
  <si>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</si>
  <si>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</si>
  <si>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</si>
  <si>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</si>
  <si>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</si>
  <si>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</si>
  <si>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</si>
  <si>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</si>
  <si>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</si>
  <si>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</si>
  <si>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</si>
  <si>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</si>
  <si>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</si>
  <si>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</si>
  <si>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</si>
  <si>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</si>
  <si>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</si>
  <si>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</si>
  <si>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</si>
  <si>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</si>
  <si>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</si>
  <si>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</si>
  <si>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</si>
  <si>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</si>
  <si>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</si>
  <si>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</si>
  <si>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</si>
  <si>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</si>
  <si>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</si>
  <si>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</si>
  <si>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</si>
  <si>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</si>
  <si>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</si>
  <si>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</si>
  <si>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</si>
  <si>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</si>
  <si>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</si>
  <si>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</si>
  <si>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</si>
  <si>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</si>
  <si>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</si>
  <si>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</si>
  <si>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</si>
  <si>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</si>
  <si>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</si>
  <si>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</si>
  <si>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</si>
  <si>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</si>
  <si>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</si>
  <si>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</si>
  <si>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</si>
  <si>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</si>
  <si>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</si>
  <si>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</si>
  <si>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</si>
  <si>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</si>
  <si>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</si>
  <si>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</si>
  <si>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</si>
  <si>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</si>
  <si>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</si>
  <si>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</si>
  <si>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</si>
  <si>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</si>
  <si>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</si>
  <si>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</si>
  <si>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</si>
  <si>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</si>
  <si>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</si>
  <si>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</si>
  <si>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</si>
  <si>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</si>
  <si>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</si>
  <si>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</si>
  <si>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</si>
  <si>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</si>
  <si>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</si>
  <si>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</si>
  <si>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</si>
  <si>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</si>
  <si>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</si>
  <si>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</si>
  <si>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</si>
  <si>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</si>
  <si>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</si>
  <si>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</si>
  <si>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</si>
  <si>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</si>
  <si>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</si>
  <si>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</si>
  <si>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</si>
  <si>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</si>
  <si>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</si>
  <si>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</si>
  <si>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</si>
  <si>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</si>
  <si>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</si>
  <si>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</si>
  <si>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</si>
  <si>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</si>
  <si>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</si>
  <si>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</si>
  <si>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</si>
  <si>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</si>
  <si>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</si>
  <si>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</si>
  <si>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</si>
  <si>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</si>
  <si>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</si>
  <si>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</si>
  <si>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</si>
  <si>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</si>
  <si>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</si>
  <si>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</si>
  <si>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</si>
  <si>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</si>
  <si>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</si>
  <si>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</si>
  <si>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</si>
  <si>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</si>
  <si>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</si>
  <si>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</si>
  <si>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</si>
  <si>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</si>
  <si>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</si>
  <si>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</si>
  <si>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</si>
  <si>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</si>
  <si>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</si>
  <si>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</si>
  <si>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</si>
  <si>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</si>
  <si>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</si>
  <si>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</si>
  <si>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</si>
  <si>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</si>
  <si>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</si>
  <si>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</si>
  <si>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</si>
  <si>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</si>
  <si>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</si>
  <si>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</si>
  <si>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</si>
  <si>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</si>
  <si>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</si>
  <si>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</si>
  <si>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</si>
  <si>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</si>
  <si>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</si>
  <si>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</si>
  <si>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</si>
  <si>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</si>
  <si>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</si>
  <si>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</si>
  <si>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</si>
  <si>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</si>
  <si>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</si>
  <si>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</si>
  <si>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</si>
  <si>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</si>
  <si>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</si>
  <si>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</si>
  <si>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</si>
  <si>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</si>
  <si>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</si>
  <si>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</si>
  <si>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</si>
  <si>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</si>
  <si>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</si>
  <si>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</si>
  <si>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</si>
  <si>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</si>
  <si>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</si>
  <si>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</si>
  <si>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</si>
  <si>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</si>
  <si>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</si>
  <si>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</si>
  <si>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</si>
  <si>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</si>
  <si>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</si>
  <si>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</si>
  <si>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</si>
  <si>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</si>
  <si>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</si>
  <si>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</si>
  <si>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</si>
  <si>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</si>
  <si>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</si>
  <si>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</si>
  <si>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</si>
  <si>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</si>
  <si>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</si>
  <si>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</si>
  <si>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</si>
  <si>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</si>
  <si>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</si>
  <si>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</si>
  <si>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</si>
  <si>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</si>
  <si>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</si>
  <si>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</si>
  <si>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</si>
  <si>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</si>
  <si>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</si>
  <si>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</si>
  <si>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</si>
  <si>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</si>
  <si>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</si>
  <si>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</si>
  <si>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</si>
  <si>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</si>
  <si>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</si>
  <si>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</si>
  <si>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</si>
  <si>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</si>
  <si>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</si>
  <si>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</si>
  <si>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</si>
  <si>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</si>
  <si>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</si>
  <si>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</si>
  <si>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</si>
  <si>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</si>
  <si>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</si>
  <si>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</si>
  <si>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</si>
  <si>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</si>
  <si>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</si>
  <si>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</si>
  <si>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</si>
  <si>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</si>
  <si>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</si>
  <si>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</si>
  <si>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</si>
  <si>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</si>
  <si>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</si>
  <si>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</si>
  <si>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</si>
  <si>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</si>
  <si>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</si>
  <si>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</si>
  <si>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</si>
  <si>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</si>
  <si>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</si>
  <si>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</si>
  <si>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</si>
  <si>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</si>
  <si>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</si>
  <si>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</si>
  <si>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</si>
  <si>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</si>
  <si>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</si>
  <si>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</si>
  <si>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</si>
  <si>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</si>
  <si>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</si>
  <si>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</si>
  <si>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</si>
  <si>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</si>
  <si>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</si>
  <si>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</si>
  <si>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</si>
  <si>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</si>
  <si>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</si>
  <si>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</si>
  <si>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</si>
  <si>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</si>
  <si>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</si>
  <si>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</si>
  <si>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</si>
  <si>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</si>
  <si>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</si>
  <si>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</si>
  <si>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</si>
  <si>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</si>
  <si>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</si>
  <si>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</si>
  <si>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</si>
  <si>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</si>
  <si>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</si>
  <si>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</si>
  <si>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</si>
  <si>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</si>
  <si>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</si>
  <si>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</si>
  <si>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</si>
  <si>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</si>
  <si>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</si>
  <si>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</si>
  <si>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</si>
  <si>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</si>
  <si>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</si>
  <si>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</si>
  <si>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</si>
  <si>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</si>
  <si>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</si>
  <si>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</si>
  <si>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</si>
  <si>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</si>
  <si>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</si>
  <si>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</si>
  <si>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</si>
  <si>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</si>
  <si>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</si>
  <si>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</si>
  <si>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</si>
  <si>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</si>
  <si>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</si>
  <si>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</si>
  <si>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</si>
  <si>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</si>
  <si>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</si>
  <si>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</si>
  <si>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</si>
  <si>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</si>
  <si>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</si>
  <si>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</si>
  <si>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</si>
  <si>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</si>
  <si>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</si>
  <si>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</si>
  <si>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</si>
  <si>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</si>
  <si>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</si>
  <si>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</si>
  <si>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</si>
  <si>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</si>
  <si>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</si>
  <si>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</si>
  <si>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</si>
  <si>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</si>
  <si>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</si>
  <si>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</si>
  <si>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</si>
  <si>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</si>
  <si>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</si>
  <si>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</si>
  <si>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</si>
  <si>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</si>
  <si>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</si>
  <si>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</si>
  <si>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</si>
  <si>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</si>
  <si>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</si>
  <si>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</si>
  <si>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</si>
  <si>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</si>
  <si>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</si>
  <si>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</si>
  <si>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</si>
  <si>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</si>
  <si>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</si>
  <si>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</si>
  <si>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</si>
  <si>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</si>
  <si>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</si>
  <si>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</si>
  <si>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</si>
  <si>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</si>
  <si>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</si>
  <si>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</si>
  <si>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</si>
  <si>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</si>
  <si>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</si>
  <si>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</si>
  <si>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</si>
  <si>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</si>
  <si>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</si>
  <si>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</si>
  <si>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</si>
  <si>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</si>
  <si>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</si>
  <si>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</si>
  <si>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</si>
  <si>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</si>
  <si>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</si>
  <si>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</si>
  <si>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</si>
  <si>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</si>
  <si>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</si>
  <si>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</si>
  <si>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</si>
  <si>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</si>
  <si>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</si>
  <si>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</si>
  <si>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</si>
  <si>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</si>
  <si>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</si>
  <si>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</si>
  <si>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</si>
  <si>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</si>
  <si>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</si>
  <si>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</si>
  <si>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</si>
  <si>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</si>
  <si>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</si>
  <si>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</si>
  <si>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</si>
  <si>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</si>
  <si>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</si>
  <si>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</si>
  <si>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</si>
  <si>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</si>
  <si>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</si>
  <si>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</si>
  <si>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</si>
  <si>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</si>
  <si>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</si>
  <si>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</si>
  <si>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</si>
  <si>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</si>
  <si>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</si>
  <si>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</si>
  <si>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</si>
  <si>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</si>
  <si>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</si>
  <si>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</si>
  <si>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</si>
  <si>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</si>
  <si>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</si>
  <si>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</si>
  <si>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</si>
  <si>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</si>
  <si>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</si>
  <si>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</si>
  <si>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</si>
  <si>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</si>
  <si>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</si>
  <si>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</si>
  <si>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</si>
  <si>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</si>
  <si>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</si>
  <si>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</si>
  <si>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</si>
  <si>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</si>
  <si>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</si>
  <si>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</si>
  <si>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</si>
  <si>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</si>
  <si>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</si>
  <si>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</si>
  <si>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</si>
  <si>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</si>
  <si>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</si>
  <si>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</si>
  <si>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</si>
  <si>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</si>
  <si>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</si>
  <si>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</si>
  <si>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</si>
  <si>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</si>
  <si>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</si>
  <si>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</si>
  <si>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</si>
  <si>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</si>
  <si>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</si>
  <si>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</si>
  <si>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</si>
  <si>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</si>
  <si>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</si>
  <si>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</si>
  <si>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</si>
  <si>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</si>
  <si>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</si>
  <si>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</si>
  <si>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</si>
  <si>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</si>
  <si>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</si>
  <si>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</si>
  <si>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</si>
  <si>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</si>
  <si>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</si>
  <si>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</si>
  <si>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</si>
  <si>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</si>
  <si>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</si>
  <si>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</si>
  <si>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</si>
  <si>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</si>
  <si>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</si>
  <si>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</si>
  <si>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</si>
  <si>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</si>
  <si>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</si>
  <si>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</si>
  <si>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</si>
  <si>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</si>
  <si>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</si>
  <si>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</si>
  <si>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</si>
  <si>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</si>
  <si>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</si>
  <si>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</si>
  <si>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</si>
  <si>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</si>
  <si>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</si>
  <si>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</si>
  <si>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</si>
  <si>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</si>
  <si>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</si>
  <si>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</si>
  <si>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</si>
  <si>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</si>
  <si>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</si>
  <si>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</si>
  <si>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</si>
  <si>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</si>
  <si>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</si>
  <si>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</si>
  <si>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</si>
  <si>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</si>
  <si>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</si>
  <si>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</si>
  <si>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</si>
  <si>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</si>
  <si>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</si>
  <si>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</si>
  <si>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</si>
  <si>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</si>
  <si>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</si>
  <si>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</si>
  <si>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</si>
  <si>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</si>
  <si>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</si>
  <si>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</si>
  <si>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</si>
  <si>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</si>
  <si>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</si>
  <si>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</si>
  <si>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</si>
  <si>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</si>
  <si>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</si>
  <si>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</si>
  <si>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</si>
  <si>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</si>
  <si>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</si>
  <si>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</si>
  <si>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</si>
  <si>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</si>
  <si>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</si>
  <si>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</si>
  <si>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</si>
  <si>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</si>
  <si>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</si>
  <si>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</si>
  <si>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</si>
  <si>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</si>
  <si>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</si>
  <si>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</si>
  <si>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</si>
  <si>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</si>
  <si>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</si>
  <si>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</si>
  <si>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</si>
  <si>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</si>
  <si>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</si>
  <si>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</si>
  <si>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</si>
  <si>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</si>
  <si>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</si>
  <si>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</si>
  <si>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</si>
  <si>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</si>
  <si>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</si>
  <si>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</si>
  <si>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</si>
  <si>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</si>
  <si>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</si>
  <si>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</si>
  <si>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</si>
  <si>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</si>
  <si>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</si>
  <si>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</si>
  <si>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</si>
  <si>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</si>
  <si>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</si>
  <si>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</si>
  <si>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</si>
  <si>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</si>
  <si>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</si>
  <si>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</si>
  <si>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</si>
  <si>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</si>
  <si>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</si>
  <si>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</si>
  <si>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</si>
  <si>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</si>
  <si>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</si>
  <si>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</si>
  <si>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</si>
  <si>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</si>
  <si>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</si>
  <si>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</si>
  <si>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</si>
  <si>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</si>
  <si>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</si>
  <si>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</si>
  <si>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</si>
  <si>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</si>
  <si>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</si>
  <si>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</si>
  <si>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</si>
  <si>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</si>
  <si>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</si>
  <si>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</si>
  <si>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</si>
  <si>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</si>
  <si>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</si>
  <si>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</si>
  <si>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</si>
  <si>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</si>
  <si>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</si>
  <si>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</si>
  <si>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</si>
  <si>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</si>
  <si>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</si>
  <si>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</si>
  <si>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</si>
  <si>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</si>
  <si>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</si>
  <si>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</si>
  <si>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</si>
  <si>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</si>
  <si>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</si>
  <si>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</si>
  <si>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</si>
  <si>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</si>
  <si>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</si>
  <si>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</si>
  <si>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</si>
  <si>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</si>
  <si>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</si>
  <si>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</si>
  <si>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</si>
  <si>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</si>
  <si>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</si>
  <si>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</si>
  <si>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</si>
  <si>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</si>
  <si>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</si>
  <si>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</si>
  <si>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</si>
  <si>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</si>
  <si>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</si>
  <si>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</si>
  <si>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</si>
  <si>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</si>
  <si>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</si>
  <si>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</si>
  <si>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</si>
  <si>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</si>
  <si>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</si>
  <si>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</si>
  <si>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</si>
  <si>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</si>
  <si>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</si>
  <si>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</si>
  <si>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</si>
  <si>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</si>
  <si>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</si>
  <si>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</si>
  <si>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</si>
  <si>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</si>
  <si>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</si>
  <si>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</si>
  <si>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</si>
  <si>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</si>
  <si>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</si>
  <si>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</si>
  <si>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</si>
  <si>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</si>
  <si>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</si>
  <si>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</si>
  <si>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</si>
  <si>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</si>
  <si>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</si>
  <si>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</si>
  <si>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</si>
  <si>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</si>
  <si>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</si>
  <si>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</si>
  <si>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</si>
  <si>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</si>
  <si>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</si>
  <si>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</si>
  <si>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</si>
  <si>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</si>
  <si>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</si>
  <si>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</si>
  <si>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</si>
  <si>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</si>
  <si>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</si>
  <si>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</si>
  <si>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</si>
  <si>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</si>
  <si>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</si>
  <si>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</si>
  <si>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</si>
  <si>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</si>
  <si>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</si>
  <si>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</si>
  <si>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</si>
  <si>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</si>
  <si>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</si>
  <si>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</si>
  <si>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</si>
  <si>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</si>
  <si>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</si>
  <si>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</si>
  <si>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</si>
  <si>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</si>
  <si>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</si>
  <si>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</si>
  <si>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</si>
  <si>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</si>
  <si>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</si>
  <si>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</si>
  <si>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</si>
  <si>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</si>
  <si>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</si>
  <si>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</si>
  <si>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</si>
  <si>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</si>
  <si>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</si>
  <si>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</si>
  <si>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</si>
  <si>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</si>
  <si>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</si>
  <si>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</si>
  <si>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</si>
  <si>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</si>
  <si>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</si>
  <si>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</si>
  <si>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</si>
  <si>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</si>
  <si>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</si>
  <si>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</si>
  <si>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</si>
  <si>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</si>
  <si>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</si>
  <si>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</si>
  <si>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</si>
  <si>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</si>
  <si>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</si>
  <si>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</si>
  <si>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</si>
  <si>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</si>
  <si>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</si>
  <si>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</si>
  <si>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</si>
  <si>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</si>
  <si>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</si>
  <si>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</si>
  <si>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</si>
  <si>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</si>
  <si>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</si>
  <si>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</si>
  <si>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</si>
  <si>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</si>
  <si>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</si>
  <si>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</si>
  <si>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</si>
  <si>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</si>
  <si>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</si>
  <si>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</si>
  <si>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</si>
  <si>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</si>
  <si>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</si>
  <si>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</si>
  <si>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</si>
  <si>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</si>
  <si>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</si>
  <si>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</si>
  <si>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</si>
  <si>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</si>
  <si>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</si>
  <si>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</si>
  <si>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</si>
  <si>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</si>
  <si>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</si>
  <si>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</si>
  <si>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</si>
  <si>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</si>
  <si>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</si>
  <si>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</si>
  <si>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</si>
  <si>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</si>
  <si>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</si>
  <si>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</si>
  <si>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</si>
  <si>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</si>
  <si>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</si>
  <si>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</si>
  <si>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</si>
  <si>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</si>
  <si>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</si>
  <si>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</si>
  <si>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</si>
  <si>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</si>
  <si>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</si>
  <si>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</si>
  <si>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</si>
  <si>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</si>
  <si>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</si>
  <si>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</si>
  <si>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</si>
  <si>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</si>
  <si>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</si>
  <si>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</si>
  <si>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</si>
  <si>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</si>
  <si>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</si>
  <si>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</si>
  <si>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</si>
  <si>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</si>
  <si>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</si>
  <si>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</si>
  <si>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</si>
  <si>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</si>
  <si>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</si>
  <si>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</si>
  <si>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</si>
  <si>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</si>
  <si>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</si>
  <si>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</si>
  <si>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</si>
  <si>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</si>
  <si>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</si>
  <si>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</si>
  <si>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</si>
  <si>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</si>
  <si>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</si>
  <si>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</si>
  <si>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</si>
  <si>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</si>
  <si>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</si>
  <si>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</si>
  <si>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</si>
  <si>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</si>
  <si>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</si>
  <si>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</si>
  <si>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</si>
  <si>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</si>
  <si>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</si>
  <si>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</si>
  <si>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</si>
  <si>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</si>
  <si>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</si>
  <si>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</si>
  <si>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</si>
  <si>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</si>
  <si>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</si>
  <si>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</si>
  <si>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</si>
  <si>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</si>
  <si>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</si>
  <si>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</si>
  <si>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</si>
  <si>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</si>
  <si>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</si>
  <si>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</si>
  <si>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</si>
  <si>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</si>
  <si>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</si>
  <si>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</si>
  <si>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</si>
  <si>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</si>
  <si>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</si>
  <si>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</si>
  <si>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</si>
  <si>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</si>
  <si>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</si>
  <si>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</si>
  <si>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</si>
  <si>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</si>
  <si>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</si>
  <si>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</si>
  <si>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</si>
  <si>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</si>
  <si>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</si>
  <si>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</si>
  <si>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</si>
  <si>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</si>
  <si>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</si>
  <si>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</si>
  <si>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</si>
  <si>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</si>
  <si>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</si>
  <si>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</si>
  <si>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</si>
  <si>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</si>
  <si>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</si>
  <si>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</si>
  <si>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</si>
  <si>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</si>
  <si>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</si>
  <si>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</si>
  <si>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</si>
  <si>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</si>
  <si>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</si>
  <si>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</si>
  <si>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</si>
  <si>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</si>
  <si>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</si>
  <si>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</si>
  <si>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</si>
  <si>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</si>
  <si>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</si>
  <si>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</si>
  <si>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</si>
  <si>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</si>
  <si>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</si>
  <si>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</si>
  <si>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</si>
  <si>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</si>
  <si>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</si>
  <si>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</si>
  <si>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</si>
  <si>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</si>
  <si>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</si>
  <si>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</si>
  <si>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</si>
  <si>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</si>
  <si>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</si>
  <si>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</si>
  <si>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</si>
  <si>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</si>
  <si>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</si>
  <si>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</si>
  <si>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</si>
  <si>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</si>
  <si>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</si>
  <si>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</si>
  <si>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</si>
  <si>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</si>
  <si>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</si>
  <si>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</si>
  <si>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</si>
  <si>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</si>
  <si>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</si>
  <si>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</si>
  <si>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</si>
  <si>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</si>
  <si>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</si>
  <si>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</si>
  <si>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</si>
  <si>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</si>
  <si>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</si>
  <si>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</si>
  <si>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</si>
  <si>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</si>
  <si>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</si>
  <si>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</si>
  <si>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</si>
  <si>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</si>
  <si>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</si>
  <si>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</si>
  <si>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</si>
  <si>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</si>
  <si>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</si>
  <si>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</si>
  <si>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</si>
  <si>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</si>
  <si>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</si>
  <si>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</si>
  <si>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</si>
  <si>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</si>
  <si>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</si>
  <si>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</si>
  <si>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</si>
  <si>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</si>
  <si>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</si>
  <si>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</si>
  <si>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</si>
  <si>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</si>
  <si>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</si>
  <si>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</si>
  <si>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</si>
  <si>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</si>
  <si>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</si>
  <si>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</si>
  <si>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</si>
  <si>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</si>
  <si>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</si>
  <si>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</si>
  <si>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</si>
  <si>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</si>
  <si>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</si>
  <si>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</si>
  <si>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</si>
  <si>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</si>
  <si>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</si>
  <si>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</si>
  <si>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</si>
  <si>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</si>
  <si>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</si>
  <si>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</si>
  <si>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</si>
  <si>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</si>
  <si>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</si>
  <si>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</si>
  <si>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</si>
  <si>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</si>
  <si>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</si>
  <si>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</si>
  <si>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</si>
  <si>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</si>
  <si>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</si>
  <si>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</si>
  <si>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</si>
  <si>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</si>
  <si>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</si>
  <si>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</si>
  <si>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</si>
  <si>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</si>
  <si>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</si>
  <si>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</si>
  <si>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</si>
  <si>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</si>
  <si>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</si>
  <si>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</si>
  <si>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</si>
  <si>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</si>
  <si>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</si>
  <si>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</si>
  <si>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</si>
  <si>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</si>
  <si>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</si>
  <si>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</si>
  <si>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</si>
  <si>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</si>
  <si>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</si>
  <si>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</si>
  <si>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</si>
  <si>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</si>
  <si>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</si>
  <si>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</si>
  <si>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</si>
  <si>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</si>
  <si>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</si>
  <si>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</si>
  <si>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</si>
  <si>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</si>
  <si>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</si>
  <si>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</si>
  <si>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</si>
  <si>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</si>
  <si>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</si>
  <si>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</si>
  <si>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</si>
  <si>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</si>
  <si>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</si>
  <si>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</si>
  <si>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</si>
  <si>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</si>
  <si>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</si>
  <si>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</si>
  <si>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</si>
  <si>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</si>
  <si>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</si>
  <si>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</si>
  <si>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</si>
  <si>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</si>
  <si>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</si>
  <si>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</si>
  <si>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</si>
  <si>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</si>
  <si>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</si>
  <si>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</si>
  <si>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</si>
  <si>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</si>
  <si>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</si>
  <si>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</si>
  <si>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</si>
  <si>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</si>
  <si>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</si>
  <si>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</si>
  <si>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</si>
  <si>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</si>
  <si>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</si>
  <si>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</si>
  <si>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</si>
  <si>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</si>
  <si>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</si>
  <si>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</si>
  <si>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</si>
  <si>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</si>
  <si>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</si>
  <si>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</si>
  <si>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</si>
  <si>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</si>
  <si>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</si>
  <si>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</si>
  <si>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</si>
  <si>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</si>
  <si>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</si>
  <si>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</si>
  <si>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</si>
  <si>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</si>
  <si>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</si>
  <si>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</si>
  <si>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</si>
  <si>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</si>
  <si>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</si>
  <si>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</si>
  <si>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</si>
  <si>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</si>
  <si>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</si>
  <si>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</si>
  <si>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</si>
  <si>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</si>
  <si>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</si>
  <si>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</si>
  <si>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</si>
  <si>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</si>
  <si>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</si>
  <si>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</si>
  <si>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</si>
  <si>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</si>
  <si>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</si>
  <si>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</si>
  <si>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</si>
  <si>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</si>
  <si>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</si>
  <si>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</si>
  <si>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</si>
  <si>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</si>
  <si>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</si>
  <si>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</si>
  <si>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</si>
  <si>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</si>
  <si>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</si>
  <si>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</si>
  <si>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</si>
  <si>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</si>
  <si>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</si>
  <si>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</si>
  <si>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</si>
  <si>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</si>
  <si>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</si>
  <si>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</si>
  <si>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</si>
  <si>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</si>
  <si>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</si>
  <si>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</si>
  <si>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</si>
  <si>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</si>
  <si>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</si>
  <si>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</si>
  <si>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</si>
  <si>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</si>
  <si>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</si>
  <si>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</si>
  <si>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</si>
  <si>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</si>
  <si>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</si>
  <si>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</si>
  <si>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</si>
  <si>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</si>
  <si>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</si>
  <si>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</si>
  <si>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</si>
  <si>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</si>
  <si>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</si>
  <si>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</si>
  <si>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</si>
  <si>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</si>
  <si>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</si>
  <si>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</si>
  <si>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</si>
  <si>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</si>
  <si>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</si>
  <si>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</si>
  <si>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</si>
  <si>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</si>
  <si>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</si>
  <si>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</si>
  <si>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</si>
  <si>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</si>
  <si>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</si>
  <si>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</si>
  <si>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</si>
  <si>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</si>
  <si>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</si>
  <si>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</si>
  <si>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</si>
  <si>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</si>
  <si>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</si>
  <si>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</si>
  <si>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</si>
  <si>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</si>
  <si>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</si>
  <si>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</si>
  <si>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</si>
  <si>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</si>
  <si>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</si>
  <si>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</si>
  <si>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</si>
  <si>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</si>
  <si>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</si>
  <si>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</si>
  <si>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</si>
  <si>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</si>
  <si>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</si>
  <si>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</si>
  <si>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</si>
  <si>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</si>
  <si>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</si>
  <si>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</si>
  <si>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</si>
  <si>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</si>
  <si>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</si>
  <si>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</si>
  <si>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</si>
  <si>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</si>
  <si>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</si>
  <si>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</si>
  <si>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</si>
  <si>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</si>
  <si>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</si>
  <si>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</si>
  <si>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</si>
  <si>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</si>
  <si>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</si>
  <si>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</si>
  <si>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</si>
  <si>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</si>
  <si>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</si>
  <si>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</si>
  <si>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</si>
  <si>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</si>
  <si>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</si>
  <si>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</si>
  <si>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</si>
  <si>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</si>
  <si>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</si>
  <si>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</si>
  <si>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</si>
  <si>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</si>
  <si>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</si>
  <si>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</si>
  <si>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</si>
  <si>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</si>
  <si>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</si>
  <si>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</si>
  <si>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</si>
  <si>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</si>
  <si>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</si>
  <si>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</si>
  <si>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</si>
  <si>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</si>
  <si>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</si>
  <si>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</si>
  <si>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</si>
  <si>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</si>
  <si>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</si>
  <si>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</si>
  <si>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</si>
  <si>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</si>
  <si>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</si>
  <si>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</si>
  <si>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</si>
  <si>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</si>
  <si>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</si>
  <si>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</si>
  <si>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</si>
  <si>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</si>
  <si>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</si>
  <si>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</si>
  <si>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</si>
  <si>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</si>
  <si>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</si>
  <si>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</si>
  <si>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</si>
  <si>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</si>
  <si>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</si>
  <si>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</si>
  <si>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</si>
  <si>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</si>
  <si>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</si>
  <si>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</si>
  <si>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</si>
  <si>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</si>
  <si>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</si>
  <si>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</si>
  <si>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</si>
  <si>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</si>
  <si>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</si>
  <si>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</si>
  <si>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</si>
  <si>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</si>
  <si>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</si>
  <si>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</si>
  <si>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</si>
  <si>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</si>
  <si>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</si>
  <si>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</si>
  <si>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</si>
  <si>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</si>
  <si>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</si>
  <si>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</si>
  <si>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</si>
  <si>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</si>
  <si>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</si>
  <si>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</si>
  <si>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</si>
  <si>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</si>
  <si>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</si>
  <si>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</si>
  <si>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</si>
  <si>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</si>
  <si>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</si>
  <si>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</si>
  <si>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</si>
  <si>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</si>
  <si>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</si>
  <si>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</si>
  <si>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</si>
  <si>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</si>
  <si>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</si>
  <si>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</si>
  <si>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</si>
  <si>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</si>
  <si>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</si>
  <si>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</si>
  <si>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</si>
  <si>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</si>
  <si>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</si>
  <si>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</si>
  <si>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</si>
  <si>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</si>
  <si>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</si>
  <si>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</si>
  <si>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</si>
  <si>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</si>
  <si>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</si>
  <si>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</si>
  <si>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</si>
  <si>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</si>
  <si>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</si>
  <si>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</si>
  <si>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</si>
  <si>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</si>
  <si>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</si>
  <si>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</si>
  <si>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</si>
  <si>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</si>
  <si>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</si>
  <si>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</si>
  <si>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</si>
  <si>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</si>
  <si>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</si>
  <si>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</si>
  <si>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</si>
  <si>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</si>
  <si>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</si>
  <si>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</si>
  <si>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</si>
  <si>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</si>
  <si>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</si>
  <si>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</si>
  <si>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</si>
  <si>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</si>
  <si>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</si>
  <si>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</si>
  <si>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</si>
  <si>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</si>
  <si>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</si>
  <si>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</si>
  <si>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</si>
  <si>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</si>
  <si>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</si>
  <si>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</si>
  <si>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</si>
  <si>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</si>
  <si>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</si>
  <si>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</si>
  <si>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</si>
  <si>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</si>
  <si>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</si>
  <si>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</si>
  <si>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</si>
  <si>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</si>
  <si>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</si>
  <si>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</si>
  <si>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</si>
  <si>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</si>
  <si>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</si>
  <si>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</si>
  <si>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</si>
  <si>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</si>
  <si>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</si>
  <si>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</si>
  <si>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</si>
  <si>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</si>
  <si>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</si>
  <si>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</si>
  <si>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</si>
  <si>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</si>
  <si>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</si>
  <si>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</si>
  <si>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</si>
  <si>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</si>
  <si>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</si>
  <si>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</si>
  <si>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</si>
  <si>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</si>
  <si>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</si>
  <si>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</si>
  <si>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</si>
  <si>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</si>
  <si>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</si>
  <si>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</si>
  <si>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</si>
  <si>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</si>
  <si>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</si>
  <si>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</si>
  <si>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</si>
  <si>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</si>
  <si>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</si>
  <si>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</si>
  <si>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</si>
  <si>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</si>
  <si>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</si>
  <si>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</si>
  <si>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</si>
  <si>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</si>
  <si>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</si>
  <si>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</si>
  <si>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</si>
  <si>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</si>
  <si>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</si>
  <si>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</si>
  <si>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</si>
  <si>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</si>
  <si>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</si>
  <si>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</si>
  <si>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</si>
  <si>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</si>
  <si>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</si>
  <si>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</si>
  <si>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</si>
  <si>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</si>
  <si>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</si>
  <si>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</si>
  <si>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</si>
  <si>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</si>
  <si>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</si>
  <si>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</si>
  <si>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</si>
  <si>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</si>
  <si>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</si>
  <si>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</si>
  <si>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</si>
  <si>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</si>
  <si>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</si>
  <si>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</si>
  <si>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</si>
  <si>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</si>
  <si>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</si>
  <si>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</si>
  <si>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</si>
  <si>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</si>
  <si>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</si>
  <si>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</si>
  <si>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</si>
  <si>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</si>
  <si>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</si>
  <si>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</si>
  <si>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</si>
  <si>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</si>
  <si>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</si>
  <si>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</si>
  <si>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</si>
  <si>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</si>
  <si>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</si>
  <si>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</si>
  <si>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</si>
  <si>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</si>
  <si>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</si>
  <si>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</si>
  <si>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</si>
  <si>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</si>
  <si>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</si>
  <si>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</si>
  <si>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</si>
  <si>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</si>
  <si>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</si>
  <si>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</si>
  <si>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</si>
  <si>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</si>
  <si>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</si>
  <si>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</si>
  <si>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</si>
  <si>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</si>
  <si>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</si>
  <si>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</si>
  <si>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</si>
  <si>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</si>
  <si>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</si>
  <si>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</si>
  <si>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</si>
  <si>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</si>
  <si>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</si>
  <si>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</si>
  <si>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</si>
  <si>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</si>
  <si>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</si>
  <si>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</si>
  <si>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</si>
  <si>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</si>
  <si>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</si>
  <si>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</si>
  <si>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</si>
  <si>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</si>
  <si>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</si>
  <si>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</si>
  <si>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</si>
  <si>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</si>
  <si>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</si>
  <si>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</si>
  <si>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</si>
  <si>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</si>
  <si>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</si>
  <si>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</si>
  <si>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</si>
  <si>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</si>
  <si>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</si>
  <si>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</si>
  <si>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</si>
  <si>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</si>
  <si>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</si>
  <si>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</si>
  <si>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</si>
  <si>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</si>
  <si>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</si>
  <si>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</si>
  <si>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</si>
  <si>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</si>
  <si>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</si>
  <si>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</si>
  <si>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</si>
  <si>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</si>
  <si>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</si>
  <si>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</si>
  <si>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</si>
  <si>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</si>
  <si>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</si>
  <si>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</si>
  <si>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</si>
  <si>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</si>
  <si>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</si>
  <si>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</si>
  <si>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</si>
  <si>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</si>
  <si>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</si>
  <si>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</si>
  <si>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</si>
  <si>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</si>
  <si>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</si>
  <si>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</si>
  <si>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</si>
  <si>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</si>
  <si>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</si>
  <si>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</si>
  <si>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</si>
  <si>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</si>
  <si>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</si>
  <si>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</si>
  <si>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</si>
  <si>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</si>
  <si>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</si>
  <si>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</si>
  <si>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</si>
  <si>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</si>
  <si>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</si>
  <si>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</si>
  <si>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</si>
  <si>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</si>
  <si>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</si>
  <si>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</si>
  <si>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</si>
  <si>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</si>
  <si>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</si>
  <si>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</si>
  <si>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</si>
  <si>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</si>
  <si>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</si>
  <si>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</si>
  <si>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</si>
  <si>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</si>
  <si>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</si>
  <si>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</si>
  <si>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</si>
  <si>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</si>
  <si>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</si>
  <si>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</si>
  <si>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</si>
  <si>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</si>
  <si>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</si>
  <si>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</si>
  <si>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</si>
  <si>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</si>
  <si>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</si>
  <si>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</si>
  <si>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</si>
  <si>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</si>
  <si>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</si>
  <si>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</si>
  <si>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</si>
  <si>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</si>
  <si>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</si>
  <si>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</si>
  <si>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</si>
  <si>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</si>
  <si>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</si>
  <si>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</si>
  <si>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</si>
  <si>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</si>
  <si>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</si>
  <si>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</si>
  <si>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</si>
  <si>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</si>
  <si>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</si>
  <si>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</si>
  <si>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</si>
  <si>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</si>
  <si>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</si>
  <si>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</si>
  <si>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</si>
  <si>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</si>
  <si>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</si>
  <si>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</si>
  <si>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</si>
  <si>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</si>
  <si>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</si>
  <si>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</si>
  <si>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</si>
  <si>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</si>
  <si>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</si>
  <si>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</si>
  <si>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</si>
  <si>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</si>
  <si>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</si>
  <si>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</si>
  <si>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</si>
  <si>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</si>
  <si>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</si>
  <si>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</si>
  <si>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</si>
  <si>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</si>
  <si>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</si>
  <si>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</si>
  <si>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</si>
  <si>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</si>
  <si>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</si>
  <si>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</si>
  <si>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</si>
  <si>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</si>
  <si>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</si>
  <si>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</si>
  <si>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</si>
  <si>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</si>
  <si>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</si>
  <si>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</si>
  <si>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</si>
  <si>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</si>
  <si>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</si>
  <si>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</si>
  <si>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</si>
  <si>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</si>
  <si>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</si>
  <si>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</si>
  <si>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</si>
  <si>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</si>
  <si>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</si>
  <si>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</si>
  <si>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</si>
  <si>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</si>
  <si>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</si>
  <si>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</si>
  <si>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</si>
  <si>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</si>
  <si>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</si>
  <si>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</si>
  <si>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</si>
  <si>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</si>
  <si>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</si>
  <si>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</si>
  <si>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</si>
  <si>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</si>
  <si>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</si>
  <si>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</si>
  <si>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</si>
  <si>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</si>
  <si>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</si>
  <si>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</si>
  <si>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</si>
  <si>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</si>
  <si>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</si>
  <si>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</si>
  <si>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</si>
  <si>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</si>
  <si>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</si>
  <si>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</si>
  <si>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</si>
  <si>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</si>
  <si>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</si>
  <si>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</si>
  <si>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</si>
  <si>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</si>
  <si>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</si>
  <si>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</si>
  <si>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</si>
  <si>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</si>
  <si>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</si>
  <si>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</si>
  <si>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</si>
  <si>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</si>
  <si>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</si>
  <si>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</si>
  <si>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</si>
  <si>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</si>
  <si>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</si>
  <si>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</si>
  <si>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</si>
  <si>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</si>
  <si>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</si>
  <si>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</si>
  <si>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</si>
  <si>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</si>
  <si>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</si>
  <si>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</si>
  <si>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</si>
  <si>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</si>
  <si>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</si>
  <si>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</si>
  <si>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</si>
  <si>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</si>
  <si>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</si>
  <si>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</si>
  <si>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</si>
  <si>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</si>
  <si>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</si>
  <si>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</si>
  <si>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</si>
  <si>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</si>
  <si>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</si>
  <si>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</si>
  <si>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</si>
  <si>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</si>
  <si>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</si>
  <si>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</si>
  <si>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</si>
  <si>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</si>
  <si>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</si>
  <si>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</si>
  <si>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</si>
  <si>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</si>
  <si>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</si>
  <si>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</si>
  <si>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</si>
  <si>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</si>
  <si>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</si>
  <si>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</si>
  <si>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</si>
  <si>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</si>
  <si>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</si>
  <si>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</si>
  <si>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</si>
  <si>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</si>
  <si>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</si>
  <si>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</si>
  <si>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</si>
  <si>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</si>
  <si>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</si>
  <si>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</si>
  <si>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</si>
  <si>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</si>
  <si>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</si>
  <si>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</si>
  <si>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</si>
  <si>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</si>
  <si>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</si>
  <si>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</si>
  <si>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</si>
  <si>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</si>
  <si>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</si>
  <si>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</si>
  <si>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</si>
  <si>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</si>
  <si>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</si>
  <si>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</si>
  <si>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</si>
  <si>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</si>
  <si>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</si>
  <si>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</si>
  <si>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</si>
  <si>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</si>
  <si>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</si>
  <si>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</si>
  <si>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</si>
  <si>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</si>
  <si>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</si>
  <si>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</si>
  <si>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</si>
  <si>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</si>
  <si>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</si>
  <si>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</si>
  <si>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</si>
  <si>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</si>
  <si>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</si>
  <si>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</si>
  <si>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</si>
  <si>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</si>
  <si>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</si>
  <si>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</si>
  <si>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</si>
  <si>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</si>
  <si>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</si>
  <si>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</si>
  <si>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</si>
  <si>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</si>
  <si>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</si>
  <si>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</si>
  <si>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</si>
  <si>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</si>
  <si>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</si>
  <si>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</si>
  <si>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</si>
  <si>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</si>
  <si>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</si>
  <si>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</si>
  <si>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</si>
  <si>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</si>
  <si>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</si>
  <si>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</si>
  <si>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</si>
  <si>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</si>
  <si>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</si>
  <si>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</si>
  <si>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</si>
  <si>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</si>
  <si>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</si>
  <si>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</si>
  <si>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</si>
  <si>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</si>
  <si>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</si>
  <si>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</si>
  <si>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</si>
  <si>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</si>
  <si>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</si>
  <si>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</si>
  <si>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</si>
  <si>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</si>
  <si>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</si>
  <si>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</si>
  <si>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</si>
  <si>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</si>
  <si>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</si>
  <si>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</si>
  <si>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</si>
  <si>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</si>
  <si>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</si>
  <si>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</si>
  <si>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</si>
  <si>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</si>
  <si>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</si>
  <si>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</si>
  <si>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</si>
  <si>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</si>
  <si>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</si>
  <si>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</si>
  <si>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</si>
  <si>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</si>
  <si>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</si>
  <si>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</si>
  <si>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</si>
  <si>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</si>
  <si>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</si>
  <si>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</si>
  <si>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</si>
  <si>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</si>
  <si>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</si>
  <si>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</si>
  <si>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</si>
  <si>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</si>
  <si>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</si>
  <si>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</si>
  <si>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</si>
  <si>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</si>
  <si>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</si>
  <si>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</si>
  <si>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</si>
  <si>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</si>
  <si>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</si>
  <si>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</si>
  <si>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</si>
  <si>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</si>
  <si>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</si>
  <si>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</si>
  <si>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</si>
  <si>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</si>
  <si>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</si>
  <si>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</si>
  <si>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</si>
  <si>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</si>
  <si>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</si>
  <si>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</si>
  <si>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</si>
  <si>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</si>
  <si>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</si>
  <si>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</si>
  <si>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</si>
  <si>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</si>
  <si>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</si>
  <si>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</si>
  <si>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</si>
  <si>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</si>
  <si>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</si>
  <si>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</si>
  <si>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</si>
  <si>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</si>
  <si>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</si>
  <si>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</si>
  <si>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</si>
  <si>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</si>
  <si>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</si>
  <si>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</si>
  <si>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</si>
  <si>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</si>
  <si>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</si>
  <si>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</si>
  <si>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</si>
  <si>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</si>
  <si>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</si>
  <si>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</si>
  <si>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</si>
  <si>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</si>
  <si>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</si>
  <si>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</si>
  <si>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</si>
  <si>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</si>
  <si>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</si>
  <si>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</si>
  <si>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</si>
  <si>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</si>
  <si>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</si>
  <si>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</si>
  <si>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</si>
  <si>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</si>
  <si>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</si>
  <si>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</si>
  <si>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</si>
  <si>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</si>
  <si>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</si>
  <si>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</si>
  <si>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</si>
  <si>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</si>
  <si>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</si>
  <si>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</si>
  <si>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</si>
  <si>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</si>
  <si>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</si>
  <si>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</si>
  <si>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</si>
  <si>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</si>
  <si>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</si>
  <si>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</si>
  <si>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</si>
  <si>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</si>
  <si>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</si>
  <si>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</si>
  <si>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</si>
  <si>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</si>
  <si>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</si>
  <si>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</si>
  <si>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</si>
  <si>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</si>
  <si>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</si>
  <si>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</si>
  <si>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</si>
  <si>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</si>
  <si>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</si>
  <si>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</si>
  <si>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</si>
  <si>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</si>
  <si>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</si>
  <si>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</si>
  <si>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</si>
  <si>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</si>
  <si>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</si>
  <si>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</si>
  <si>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</si>
  <si>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</si>
  <si>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</si>
  <si>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</si>
  <si>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</si>
  <si>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</si>
  <si>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</si>
  <si>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</si>
  <si>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</si>
  <si>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</si>
  <si>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</si>
  <si>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</si>
  <si>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</si>
  <si>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</si>
  <si>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</si>
  <si>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</si>
  <si>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</si>
  <si>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</si>
  <si>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</si>
  <si>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</si>
  <si>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</si>
  <si>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</si>
  <si>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</si>
  <si>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</si>
  <si>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</si>
  <si>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</si>
  <si>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</si>
  <si>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</si>
  <si>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</si>
  <si>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</si>
  <si>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</si>
  <si>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</si>
  <si>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</si>
  <si>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</si>
  <si>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</si>
  <si>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</si>
  <si>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</si>
  <si>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</si>
  <si>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</si>
  <si>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</si>
  <si>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</si>
  <si>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</si>
  <si>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</si>
  <si>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</si>
  <si>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</si>
  <si>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</si>
  <si>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</si>
  <si>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</si>
  <si>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</si>
  <si>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</si>
  <si>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</si>
  <si>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</si>
  <si>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</si>
  <si>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</si>
  <si>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</si>
  <si>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</si>
  <si>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</si>
  <si>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</si>
  <si>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</si>
  <si>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</si>
  <si>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</si>
  <si>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</si>
  <si>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</si>
  <si>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</si>
  <si>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</si>
  <si>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</si>
  <si>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</si>
  <si>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</si>
  <si>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</si>
  <si>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</si>
  <si>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</si>
  <si>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</si>
  <si>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</si>
  <si>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</si>
  <si>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</si>
  <si>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</si>
  <si>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</si>
  <si>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</si>
  <si>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</si>
  <si>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</si>
  <si>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</si>
  <si>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</si>
  <si>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</si>
  <si>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</si>
  <si>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</si>
  <si>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</si>
  <si>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</si>
  <si>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</si>
  <si>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</si>
  <si>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</si>
  <si>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</si>
  <si>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</si>
  <si>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</si>
  <si>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</si>
  <si>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</si>
  <si>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</si>
  <si>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</si>
  <si>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</si>
  <si>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</si>
  <si>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</si>
  <si>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</si>
  <si>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</si>
  <si>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</si>
  <si>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</si>
  <si>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</si>
  <si>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</si>
  <si>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</si>
  <si>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</si>
  <si>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</si>
  <si>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</si>
  <si>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</si>
  <si>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</si>
  <si>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</si>
  <si>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</si>
  <si>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</si>
  <si>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</si>
  <si>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</si>
  <si>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</si>
  <si>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</si>
  <si>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</si>
  <si>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</si>
  <si>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</si>
  <si>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</si>
  <si>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</si>
  <si>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</si>
  <si>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</si>
  <si>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</si>
  <si>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</si>
  <si>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</si>
  <si>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</si>
  <si>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</si>
  <si>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</si>
  <si>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</si>
  <si>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</si>
  <si>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</si>
  <si>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</si>
  <si>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</si>
  <si>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</si>
  <si>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</si>
  <si>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</si>
  <si>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</si>
  <si>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</si>
  <si>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</si>
  <si>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</si>
  <si>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</si>
  <si>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</si>
  <si>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</si>
  <si>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</si>
  <si>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</si>
  <si>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</si>
  <si>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</si>
  <si>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</si>
  <si>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</si>
  <si>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</si>
  <si>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</si>
  <si>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</si>
  <si>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</si>
  <si>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</si>
  <si>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</si>
  <si>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</si>
  <si>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</si>
  <si>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</si>
  <si>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</si>
  <si>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</si>
  <si>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</si>
  <si>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</si>
  <si>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</si>
  <si>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</si>
  <si>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</si>
  <si>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</si>
  <si>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</si>
  <si>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</si>
  <si>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</si>
  <si>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</si>
  <si>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</si>
  <si>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</si>
  <si>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</si>
  <si>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</si>
  <si>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</si>
  <si>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</si>
  <si>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</si>
  <si>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</si>
  <si>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</si>
  <si>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</si>
  <si>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</si>
  <si>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</si>
  <si>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</si>
  <si>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</si>
  <si>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</si>
  <si>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</si>
  <si>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</si>
  <si>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</si>
  <si>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</si>
  <si>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</si>
  <si>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</si>
  <si>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</si>
  <si>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</si>
  <si>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</si>
  <si>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</si>
  <si>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</si>
  <si>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</si>
  <si>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</si>
  <si>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</si>
  <si>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</si>
  <si>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</si>
  <si>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</si>
  <si>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</si>
  <si>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</si>
  <si>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</si>
  <si>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</si>
  <si>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</si>
  <si>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</si>
  <si>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</si>
  <si>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</si>
  <si>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</si>
  <si>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</si>
  <si>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</si>
  <si>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</si>
  <si>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</si>
  <si>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</si>
  <si>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</si>
  <si>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</si>
  <si>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</si>
  <si>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</si>
  <si>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</si>
  <si>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</si>
  <si>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</si>
  <si>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</si>
  <si>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</si>
  <si>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</si>
  <si>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</si>
  <si>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</si>
  <si>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</si>
  <si>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</si>
  <si>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</si>
  <si>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</si>
  <si>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</si>
  <si>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</si>
  <si>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</si>
  <si>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</si>
  <si>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</si>
  <si>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</si>
  <si>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</si>
  <si>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</si>
  <si>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</si>
  <si>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</si>
  <si>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</si>
  <si>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</si>
  <si>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</si>
  <si>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</si>
  <si>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</si>
  <si>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</si>
  <si>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</si>
  <si>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</si>
  <si>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</si>
  <si>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</si>
  <si>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</si>
  <si>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</si>
  <si>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</si>
  <si>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</si>
  <si>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</si>
  <si>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</si>
  <si>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</si>
  <si>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</si>
  <si>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</si>
  <si>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</si>
  <si>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</si>
  <si>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</si>
  <si>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</si>
  <si>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</si>
  <si>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</si>
  <si>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</si>
  <si>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</si>
  <si>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</si>
  <si>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</si>
  <si>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</si>
  <si>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</si>
  <si>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</si>
  <si>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</si>
  <si>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</si>
  <si>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</si>
  <si>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</si>
  <si>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</si>
  <si>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</si>
  <si>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</si>
  <si>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</si>
  <si>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</si>
  <si>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</si>
  <si>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</si>
  <si>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</si>
  <si>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</si>
  <si>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</si>
  <si>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</si>
  <si>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</si>
  <si>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</si>
  <si>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</si>
  <si>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</si>
  <si>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</si>
  <si>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</si>
  <si>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</si>
  <si>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</si>
  <si>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</si>
  <si>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</si>
  <si>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</si>
  <si>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</si>
  <si>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</si>
  <si>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</si>
  <si>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</si>
  <si>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</si>
  <si>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</si>
  <si>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</si>
  <si>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</si>
  <si>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</si>
  <si>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</si>
  <si>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</si>
  <si>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</si>
  <si>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</si>
  <si>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</si>
  <si>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</si>
  <si>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</si>
  <si>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</si>
  <si>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</si>
  <si>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</si>
  <si>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</si>
  <si>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</si>
  <si>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</si>
  <si>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</si>
  <si>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</si>
  <si>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</si>
  <si>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</si>
  <si>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</si>
  <si>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</si>
  <si>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</si>
  <si>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</si>
  <si>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</si>
  <si>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</si>
  <si>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</si>
  <si>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</si>
  <si>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</si>
  <si>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</si>
  <si>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</si>
  <si>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</si>
  <si>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</si>
  <si>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</si>
  <si>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</si>
  <si>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</si>
  <si>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</si>
  <si>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</si>
  <si>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</si>
  <si>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</si>
  <si>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</si>
  <si>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</si>
  <si>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</si>
  <si>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</si>
  <si>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</si>
  <si>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</si>
  <si>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</si>
  <si>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</si>
  <si>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</si>
  <si>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</si>
  <si>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</si>
  <si>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</si>
  <si>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</si>
  <si>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</si>
  <si>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</si>
  <si>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</si>
  <si>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</si>
  <si>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</si>
  <si>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</si>
  <si>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</si>
  <si>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</si>
  <si>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</si>
  <si>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</si>
  <si>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</si>
  <si>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</si>
  <si>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</si>
  <si>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</si>
  <si>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</si>
  <si>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</si>
  <si>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</si>
  <si>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</si>
  <si>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</si>
  <si>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</si>
  <si>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</si>
  <si>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</si>
  <si>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</si>
  <si>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</si>
  <si>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</si>
  <si>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</si>
  <si>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</si>
  <si>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</si>
  <si>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</si>
  <si>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</si>
  <si>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</si>
  <si>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</si>
  <si>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</si>
  <si>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</si>
  <si>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</si>
  <si>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</si>
  <si>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</si>
  <si>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</si>
  <si>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</si>
  <si>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</si>
  <si>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</si>
  <si>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</si>
  <si>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</si>
  <si>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</si>
  <si>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</si>
  <si>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</si>
  <si>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</si>
  <si>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</si>
  <si>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</si>
  <si>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</si>
  <si>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</si>
  <si>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</si>
  <si>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</si>
  <si>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</si>
  <si>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</si>
  <si>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</si>
  <si>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</si>
  <si>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</si>
  <si>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</si>
  <si>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</si>
  <si>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</si>
  <si>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</si>
  <si>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</si>
  <si>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</si>
  <si>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</si>
  <si>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</si>
  <si>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</si>
  <si>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</si>
  <si>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</si>
  <si>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</si>
  <si>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</si>
  <si>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</si>
  <si>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</si>
  <si>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</si>
  <si>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</si>
  <si>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</si>
  <si>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</si>
  <si>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</si>
  <si>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</si>
  <si>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</si>
  <si>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</si>
  <si>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</si>
  <si>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</si>
  <si>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</si>
  <si>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</si>
  <si>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</si>
  <si>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</si>
  <si>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</si>
  <si>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</si>
  <si>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</si>
  <si>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</si>
  <si>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</si>
  <si>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</si>
  <si>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</si>
  <si>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</si>
  <si>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</si>
  <si>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</si>
  <si>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</si>
  <si>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</si>
  <si>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</si>
  <si>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</si>
  <si>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</si>
  <si>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</si>
  <si>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</si>
  <si>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</si>
  <si>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</si>
  <si>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</si>
  <si>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</si>
  <si>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</si>
  <si>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</si>
  <si>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</si>
  <si>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</si>
  <si>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</si>
  <si>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</si>
  <si>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</si>
  <si>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</si>
  <si>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</si>
  <si>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</si>
  <si>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</si>
  <si>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</si>
  <si>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</si>
  <si>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</si>
  <si>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</si>
  <si>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</si>
  <si>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</si>
  <si>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</si>
  <si>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</si>
  <si>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</si>
  <si>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</si>
  <si>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</si>
  <si>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</si>
  <si>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</si>
  <si>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</si>
  <si>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</si>
  <si>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</si>
  <si>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</si>
  <si>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</si>
  <si>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</si>
  <si>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</si>
  <si>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</si>
  <si>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</si>
  <si>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</si>
  <si>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</si>
  <si>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</si>
  <si>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</si>
  <si>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</si>
  <si>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</si>
  <si>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</si>
  <si>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</si>
  <si>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</si>
  <si>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</si>
  <si>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</si>
  <si>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</si>
  <si>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</si>
  <si>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</si>
  <si>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</si>
  <si>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</si>
  <si>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</si>
  <si>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</si>
  <si>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</si>
  <si>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</si>
  <si>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</si>
  <si>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</si>
  <si>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</si>
  <si>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</si>
  <si>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</si>
  <si>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</si>
  <si>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</si>
  <si>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</si>
  <si>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</si>
  <si>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</si>
  <si>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</si>
  <si>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</si>
  <si>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</si>
  <si>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</si>
  <si>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</si>
  <si>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</si>
  <si>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</si>
  <si>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</si>
  <si>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</si>
  <si>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</si>
  <si>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</si>
  <si>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</si>
  <si>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</si>
  <si>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</si>
  <si>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</si>
  <si>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</si>
  <si>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</si>
  <si>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</si>
  <si>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</si>
  <si>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</si>
  <si>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</si>
  <si>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</si>
  <si>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</si>
  <si>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</si>
  <si>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</si>
  <si>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</si>
  <si>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</si>
  <si>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</si>
  <si>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</si>
  <si>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</si>
  <si>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</si>
  <si>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</si>
  <si>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</si>
  <si>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</si>
  <si>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</si>
  <si>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</si>
  <si>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</si>
  <si>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</si>
  <si>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</si>
  <si>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</si>
  <si>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</si>
  <si>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</si>
  <si>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</si>
  <si>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</si>
  <si>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</si>
  <si>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</si>
  <si>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</si>
  <si>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</si>
  <si>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</si>
  <si>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</si>
  <si>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</si>
  <si>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</si>
  <si>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</si>
  <si>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</si>
  <si>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</si>
  <si>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</si>
  <si>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</si>
  <si>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</si>
  <si>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</si>
  <si>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</si>
  <si>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</si>
  <si>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</si>
  <si>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</si>
  <si>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</si>
  <si>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</si>
  <si>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</si>
  <si>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</si>
  <si>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</si>
  <si>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</si>
  <si>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</si>
  <si>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</si>
  <si>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</si>
  <si>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</si>
  <si>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</si>
  <si>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</si>
  <si>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</si>
  <si>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</si>
  <si>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</si>
  <si>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</si>
  <si>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</si>
  <si>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</si>
  <si>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</si>
  <si>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</si>
  <si>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</si>
  <si>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</si>
  <si>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</si>
  <si>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</si>
  <si>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</si>
  <si>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</si>
  <si>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</si>
  <si>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</si>
  <si>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</si>
  <si>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</si>
  <si>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</si>
  <si>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</si>
  <si>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</si>
  <si>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</si>
  <si>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</si>
  <si>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</si>
  <si>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</si>
  <si>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</si>
  <si>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</si>
  <si>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</si>
  <si>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</si>
  <si>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</si>
  <si>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</si>
  <si>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</si>
  <si>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</si>
  <si>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</si>
  <si>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</si>
  <si>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</si>
  <si>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</si>
  <si>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</si>
  <si>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</si>
  <si>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</si>
  <si>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</si>
  <si>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</si>
  <si>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</si>
  <si>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</si>
  <si>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</si>
  <si>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</si>
  <si>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</si>
  <si>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</si>
  <si>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</si>
  <si>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</si>
  <si>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</si>
  <si>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</si>
  <si>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</si>
  <si>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</si>
  <si>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</si>
  <si>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</si>
  <si>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</si>
  <si>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</si>
  <si>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</si>
  <si>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</si>
  <si>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</si>
  <si>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</si>
  <si>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</si>
  <si>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</si>
  <si>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</si>
  <si>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</si>
  <si>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</si>
  <si>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</si>
  <si>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</si>
  <si>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</si>
  <si>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</si>
  <si>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</si>
  <si>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</si>
  <si>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</si>
  <si>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</si>
  <si>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</si>
  <si>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</si>
  <si>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</si>
  <si>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</si>
  <si>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</si>
  <si>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</si>
  <si>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</si>
  <si>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</si>
  <si>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</si>
  <si>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</si>
  <si>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</si>
  <si>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</si>
  <si>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</si>
  <si>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</si>
  <si>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</si>
  <si>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</si>
  <si>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</si>
  <si>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</si>
  <si>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</si>
  <si>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</si>
  <si>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</si>
  <si>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</si>
  <si>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</si>
  <si>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</si>
  <si>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</si>
  <si>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</si>
  <si>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</si>
  <si>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</si>
  <si>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</si>
  <si>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</si>
  <si>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</si>
  <si>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</si>
  <si>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</si>
  <si>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</si>
  <si>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</si>
  <si>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</si>
  <si>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</si>
  <si>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</si>
  <si>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</si>
  <si>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</si>
  <si>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</si>
  <si>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</si>
  <si>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</si>
  <si>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</si>
  <si>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</si>
  <si>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</si>
  <si>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</si>
  <si>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</si>
  <si>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</si>
  <si>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</si>
  <si>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</si>
  <si>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</si>
  <si>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</si>
  <si>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</si>
  <si>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</si>
  <si>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</si>
  <si>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</si>
  <si>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</si>
  <si>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</si>
  <si>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</si>
  <si>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</si>
  <si>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</si>
  <si>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</si>
  <si>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</si>
  <si>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</si>
  <si>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</si>
  <si>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</si>
  <si>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</si>
  <si>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</si>
  <si>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</si>
  <si>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</si>
  <si>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</si>
  <si>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</si>
  <si>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</si>
  <si>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</si>
  <si>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</si>
  <si>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</si>
  <si>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</si>
  <si>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</si>
  <si>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</si>
  <si>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</si>
  <si>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</si>
  <si>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</si>
  <si>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</si>
  <si>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</si>
  <si>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</si>
  <si>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</si>
  <si>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</si>
  <si>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</si>
  <si>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</si>
  <si>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</si>
  <si>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</si>
  <si>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</si>
  <si>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</si>
  <si>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</si>
  <si>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</si>
  <si>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</si>
  <si>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</si>
  <si>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</si>
  <si>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</si>
  <si>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</si>
  <si>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</si>
  <si>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</si>
  <si>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</si>
  <si>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</si>
  <si>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</si>
  <si>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</si>
  <si>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</si>
  <si>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</si>
  <si>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</si>
  <si>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</si>
  <si>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</si>
  <si>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</si>
  <si>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</si>
  <si>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</si>
  <si>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</si>
  <si>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</si>
  <si>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</si>
  <si>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</si>
  <si>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</si>
  <si>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</si>
  <si>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</si>
  <si>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</si>
  <si>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</si>
  <si>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</si>
  <si>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</si>
  <si>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</si>
  <si>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</si>
  <si>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</si>
  <si>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</si>
  <si>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</si>
  <si>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</si>
  <si>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</si>
  <si>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</si>
  <si>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</si>
  <si>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</si>
  <si>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</si>
  <si>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</si>
  <si>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</si>
  <si>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</si>
  <si>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</si>
  <si>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</si>
  <si>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</si>
  <si>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</si>
  <si>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</si>
  <si>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</si>
  <si>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</si>
  <si>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</si>
  <si>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</si>
  <si>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</si>
  <si>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</si>
  <si>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</si>
  <si>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</si>
  <si>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</si>
  <si>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</si>
  <si>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</si>
  <si>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</si>
  <si>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</si>
  <si>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</si>
  <si>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</si>
  <si>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</si>
  <si>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</si>
  <si>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</si>
  <si>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</si>
  <si>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</si>
  <si>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</si>
  <si>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</si>
  <si>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</si>
  <si>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</si>
  <si>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</si>
  <si>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</si>
  <si>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</si>
  <si>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</si>
  <si>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</si>
  <si>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</si>
  <si>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</si>
  <si>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</si>
  <si>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</si>
  <si>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</si>
  <si>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</si>
  <si>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</si>
  <si>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</si>
  <si>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</si>
  <si>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</si>
  <si>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</si>
  <si>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</si>
  <si>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</si>
  <si>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</si>
  <si>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</si>
  <si>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</si>
  <si>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</si>
  <si>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</si>
  <si>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</si>
  <si>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</si>
  <si>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</si>
  <si>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</si>
  <si>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</si>
  <si>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</si>
  <si>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</si>
  <si>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</si>
  <si>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</si>
  <si>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</si>
  <si>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</si>
  <si>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</si>
  <si>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</si>
  <si>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</si>
  <si>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</si>
  <si>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</si>
  <si>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</si>
  <si>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</si>
  <si>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</si>
  <si>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</si>
  <si>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</si>
  <si>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</si>
  <si>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</si>
  <si>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</si>
  <si>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</si>
  <si>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</si>
  <si>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</si>
  <si>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</si>
  <si>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</si>
  <si>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</si>
  <si>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</si>
  <si>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</si>
  <si>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</si>
  <si>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</si>
  <si>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</si>
  <si>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</si>
  <si>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</si>
  <si>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</si>
  <si>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</si>
  <si>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</si>
  <si>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</si>
  <si>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</si>
  <si>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</si>
  <si>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</si>
  <si>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</si>
  <si>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</si>
  <si>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</si>
  <si>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</si>
  <si>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</si>
  <si>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</si>
  <si>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</si>
  <si>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</si>
  <si>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</si>
  <si>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</si>
  <si>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</si>
  <si>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</si>
  <si>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</si>
  <si>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</si>
  <si>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</si>
  <si>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</si>
  <si>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</si>
  <si>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</si>
  <si>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</si>
  <si>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</si>
  <si>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</si>
  <si>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</si>
  <si>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</si>
  <si>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</si>
  <si>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</si>
  <si>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</si>
  <si>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</si>
  <si>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</si>
  <si>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</si>
  <si>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</si>
  <si>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</si>
  <si>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</si>
  <si>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</si>
  <si>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</si>
  <si>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</si>
  <si>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</si>
  <si>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</si>
  <si>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</si>
  <si>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</si>
  <si>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</si>
  <si>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</si>
  <si>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</si>
  <si>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</si>
  <si>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</si>
  <si>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</si>
  <si>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</si>
  <si>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</si>
  <si>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</si>
  <si>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</si>
  <si>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</si>
  <si>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</si>
  <si>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</si>
  <si>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</si>
  <si>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</si>
  <si>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</si>
  <si>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</si>
  <si>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</si>
  <si>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</si>
  <si>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</si>
  <si>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</si>
  <si>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</si>
  <si>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</si>
  <si>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</si>
  <si>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</si>
  <si>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</si>
  <si>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</si>
  <si>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</si>
  <si>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</si>
  <si>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</si>
  <si>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</si>
  <si>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</si>
  <si>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</si>
  <si>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</si>
  <si>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</si>
  <si>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</si>
  <si>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</si>
  <si>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</si>
  <si>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</si>
  <si>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</si>
  <si>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</si>
  <si>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</si>
  <si>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</si>
  <si>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</si>
  <si>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</si>
  <si>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</si>
  <si>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</si>
  <si>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</si>
  <si>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</si>
  <si>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</si>
  <si>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</si>
  <si>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</si>
  <si>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</si>
  <si>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</si>
  <si>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</si>
  <si>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</si>
  <si>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</si>
  <si>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</si>
  <si>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</si>
  <si>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</si>
  <si>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</si>
  <si>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</si>
  <si>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</si>
  <si>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</si>
  <si>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</si>
  <si>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</si>
  <si>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</si>
  <si>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</si>
  <si>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</si>
  <si>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</si>
  <si>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</si>
  <si>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</si>
  <si>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</si>
  <si>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</si>
  <si>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</si>
  <si>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</si>
  <si>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</si>
  <si>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</si>
  <si>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</si>
  <si>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</si>
  <si>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</si>
  <si>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</si>
  <si>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</si>
  <si>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</si>
  <si>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</si>
  <si>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</si>
  <si>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</si>
  <si>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</si>
  <si>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</si>
  <si>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</si>
  <si>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</si>
  <si>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</si>
  <si>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</si>
  <si>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</si>
  <si>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</si>
  <si>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</si>
  <si>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</si>
  <si>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</si>
  <si>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</si>
  <si>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</si>
  <si>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</si>
  <si>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</si>
  <si>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</si>
  <si>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</si>
  <si>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</si>
  <si>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</si>
  <si>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</si>
  <si>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</si>
  <si>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</si>
  <si>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</si>
  <si>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</si>
  <si>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</si>
  <si>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</si>
  <si>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</si>
  <si>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</si>
  <si>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</si>
  <si>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</si>
  <si>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</si>
  <si>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</si>
  <si>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</si>
  <si>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</si>
  <si>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</si>
  <si>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</si>
  <si>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</si>
  <si>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</si>
  <si>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</si>
  <si>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</si>
  <si>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</si>
  <si>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</si>
  <si>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</si>
  <si>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</si>
  <si>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</si>
  <si>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</si>
  <si>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</si>
  <si>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</si>
  <si>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</si>
  <si>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</si>
  <si>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</si>
  <si>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</si>
  <si>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</si>
  <si>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</si>
  <si>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</si>
  <si>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</si>
  <si>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</si>
  <si>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</si>
  <si>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</si>
  <si>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</si>
  <si>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</si>
  <si>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</si>
  <si>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</si>
  <si>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</si>
  <si>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</si>
  <si>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</si>
  <si>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</si>
  <si>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</si>
  <si>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</si>
  <si>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</si>
  <si>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</si>
  <si>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</si>
  <si>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</si>
  <si>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</si>
  <si>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</si>
  <si>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</si>
  <si>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</si>
  <si>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</si>
  <si>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</si>
  <si>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</si>
  <si>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</si>
  <si>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</si>
  <si>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</si>
  <si>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</si>
  <si>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</si>
  <si>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</si>
  <si>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</si>
  <si>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</si>
  <si>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</si>
  <si>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</si>
  <si>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</si>
  <si>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</si>
  <si>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</si>
  <si>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</si>
  <si>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</si>
  <si>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</si>
  <si>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</si>
  <si>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</si>
  <si>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</si>
  <si>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</si>
  <si>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</si>
  <si>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</si>
  <si>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</si>
  <si>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</si>
  <si>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</si>
  <si>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</si>
  <si>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</si>
  <si>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</si>
  <si>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</si>
  <si>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</si>
  <si>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</si>
  <si>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</si>
  <si>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</si>
  <si>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</si>
  <si>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</si>
  <si>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</si>
  <si>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</si>
  <si>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</si>
  <si>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</si>
  <si>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</si>
  <si>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</si>
  <si>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</si>
  <si>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</si>
  <si>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</si>
  <si>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</si>
  <si>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</si>
  <si>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</si>
  <si>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</si>
  <si>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</si>
  <si>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</si>
  <si>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</si>
  <si>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</si>
  <si>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</si>
  <si>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</si>
  <si>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</si>
  <si>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</si>
  <si>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</si>
  <si>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</si>
  <si>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</si>
  <si>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</si>
  <si>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</si>
  <si>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</si>
  <si>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</si>
  <si>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</si>
  <si>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</si>
  <si>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</si>
  <si>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</si>
  <si>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</si>
  <si>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</si>
  <si>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</si>
  <si>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</si>
  <si>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</si>
  <si>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</si>
  <si>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</si>
  <si>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</si>
  <si>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</si>
  <si>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</si>
  <si>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</si>
  <si>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</si>
  <si>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</si>
  <si>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</si>
  <si>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</si>
  <si>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</si>
  <si>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</si>
  <si>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</si>
  <si>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</si>
  <si>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</si>
  <si>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</si>
  <si>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</si>
  <si>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</si>
  <si>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</si>
  <si>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</si>
  <si>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</si>
  <si>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</si>
  <si>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</si>
  <si>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</si>
  <si>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</si>
  <si>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</si>
  <si>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</si>
  <si>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</si>
  <si>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</si>
  <si>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</si>
  <si>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</si>
  <si>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</si>
  <si>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</si>
  <si>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</si>
  <si>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</si>
  <si>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</si>
  <si>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</si>
  <si>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</si>
  <si>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</si>
  <si>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</si>
  <si>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</si>
  <si>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</si>
  <si>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</si>
  <si>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</si>
  <si>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</si>
  <si>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</si>
  <si>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</si>
  <si>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</si>
  <si>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</si>
  <si>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</si>
  <si>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</si>
  <si>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</si>
  <si>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</si>
  <si>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</si>
  <si>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</si>
  <si>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</si>
  <si>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</si>
  <si>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</si>
  <si>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</si>
  <si>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</si>
  <si>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</si>
  <si>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</si>
  <si>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</si>
  <si>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</si>
  <si>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</si>
  <si>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</si>
  <si>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</si>
  <si>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</si>
  <si>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</si>
  <si>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</si>
  <si>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</si>
  <si>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</si>
  <si>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</si>
  <si>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</si>
  <si>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</si>
  <si>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</si>
  <si>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</si>
  <si>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</si>
  <si>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</si>
  <si>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</si>
  <si>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</si>
  <si>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</si>
  <si>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</si>
  <si>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</si>
  <si>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</si>
  <si>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</si>
  <si>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</si>
  <si>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</si>
  <si>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</si>
  <si>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</si>
  <si>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</si>
  <si>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</si>
  <si>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</si>
  <si>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</si>
  <si>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</si>
  <si>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</si>
  <si>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</si>
  <si>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</si>
  <si>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</si>
  <si>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</si>
  <si>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</si>
  <si>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</si>
  <si>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</si>
  <si>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</si>
  <si>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</si>
  <si>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</si>
  <si>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</si>
  <si>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</si>
  <si>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</si>
  <si>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</si>
  <si>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</si>
  <si>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</si>
  <si>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</si>
  <si>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</si>
  <si>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</si>
  <si>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</si>
  <si>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</si>
  <si>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</si>
  <si>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</si>
  <si>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</si>
  <si>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</si>
  <si>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</si>
  <si>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</si>
  <si>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</si>
  <si>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</si>
  <si>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</si>
  <si>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</si>
  <si>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</si>
  <si>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</si>
  <si>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</si>
  <si>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</si>
  <si>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</si>
  <si>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</si>
  <si>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</si>
  <si>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</si>
  <si>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</si>
  <si>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</si>
  <si>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</si>
  <si>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</si>
  <si>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</si>
  <si>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</si>
  <si>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</si>
  <si>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</si>
  <si>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</si>
  <si>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</si>
  <si>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</si>
  <si>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</si>
  <si>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</si>
  <si>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</si>
  <si>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</si>
  <si>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</si>
  <si>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</si>
  <si>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</si>
  <si>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</si>
  <si>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</si>
  <si>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</si>
  <si>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</si>
  <si>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</si>
  <si>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</si>
  <si>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</si>
  <si>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</si>
  <si>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</si>
  <si>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</si>
  <si>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</si>
  <si>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</si>
  <si>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</si>
  <si>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</si>
  <si>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</si>
  <si>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</si>
  <si>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</si>
  <si>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</si>
  <si>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</si>
  <si>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</si>
  <si>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</si>
  <si>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</si>
  <si>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</si>
  <si>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</si>
  <si>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</si>
  <si>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</si>
  <si>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</si>
  <si>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</si>
  <si>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</si>
  <si>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</si>
  <si>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</si>
  <si>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</si>
  <si>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</si>
  <si>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</si>
  <si>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</si>
  <si>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</si>
  <si>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</si>
  <si>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</si>
  <si>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</si>
  <si>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</si>
  <si>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</si>
  <si>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</si>
  <si>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</si>
  <si>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</si>
  <si>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</si>
  <si>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</si>
  <si>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</si>
  <si>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</si>
  <si>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</si>
  <si>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</si>
  <si>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</si>
  <si>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</si>
  <si>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</si>
  <si>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</si>
  <si>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</si>
  <si>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</si>
  <si>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</si>
  <si>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</si>
  <si>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</si>
  <si>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</si>
  <si>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</si>
  <si>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</si>
  <si>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</si>
  <si>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</si>
  <si>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</si>
  <si>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</si>
  <si>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</si>
  <si>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</si>
  <si>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</si>
  <si>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</si>
  <si>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</si>
  <si>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</si>
  <si>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</si>
  <si>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</si>
  <si>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</si>
  <si>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</si>
  <si>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</si>
  <si>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</si>
  <si>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</si>
  <si>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</si>
  <si>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</si>
  <si>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</si>
  <si>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</si>
  <si>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</si>
  <si>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</si>
  <si>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</si>
  <si>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</si>
  <si>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</si>
  <si>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</si>
  <si>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</si>
  <si>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</si>
  <si>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</si>
  <si>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</si>
  <si>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</si>
  <si>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</si>
  <si>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</si>
  <si>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</si>
  <si>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</si>
  <si>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</si>
  <si>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</si>
  <si>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</si>
  <si>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</si>
  <si>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</si>
  <si>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</si>
  <si>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</si>
  <si>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</si>
  <si>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</si>
  <si>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</si>
  <si>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</si>
  <si>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</si>
  <si>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</si>
  <si>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</si>
  <si>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</si>
  <si>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</si>
  <si>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</si>
  <si>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</si>
  <si>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</si>
  <si>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</si>
  <si>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</si>
  <si>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</si>
  <si>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</si>
  <si>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</si>
  <si>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</si>
  <si>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</si>
  <si>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</si>
  <si>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</si>
  <si>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</si>
  <si>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</si>
  <si>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</si>
  <si>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</si>
  <si>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</si>
  <si>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</si>
  <si>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</si>
  <si>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</si>
  <si>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</si>
  <si>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</si>
  <si>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</si>
  <si>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</si>
  <si>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</si>
  <si>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</si>
  <si>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</si>
  <si>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</si>
  <si>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</si>
  <si>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</si>
  <si>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</si>
  <si>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</si>
  <si>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</si>
  <si>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</si>
  <si>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</si>
  <si>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</si>
  <si>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</si>
  <si>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</si>
  <si>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</si>
  <si>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</si>
  <si>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</si>
  <si>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</si>
  <si>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</si>
  <si>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</si>
  <si>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</si>
  <si>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</si>
  <si>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</si>
  <si>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</si>
  <si>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</si>
  <si>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</si>
  <si>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</si>
  <si>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</si>
  <si>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</si>
  <si>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</si>
  <si>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</si>
  <si>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</si>
  <si>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</si>
  <si>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</si>
  <si>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</si>
  <si>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</si>
  <si>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</si>
  <si>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</si>
  <si>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</si>
  <si>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</si>
  <si>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</si>
  <si>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</si>
  <si>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</si>
  <si>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</si>
  <si>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</si>
  <si>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</si>
  <si>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</si>
  <si>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</si>
  <si>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</si>
  <si>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</si>
  <si>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</si>
  <si>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</si>
  <si>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</si>
  <si>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</si>
  <si>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</si>
  <si>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</si>
  <si>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</si>
  <si>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</si>
  <si>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</si>
  <si>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</si>
  <si>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</si>
  <si>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</si>
  <si>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</si>
  <si>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</si>
  <si>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</si>
  <si>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</si>
  <si>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</si>
  <si>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</si>
  <si>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</si>
  <si>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</si>
  <si>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</si>
  <si>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</si>
  <si>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</si>
  <si>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</si>
  <si>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</si>
  <si>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</si>
  <si>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</si>
  <si>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</si>
  <si>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</si>
  <si>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</si>
  <si>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</si>
  <si>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</si>
  <si>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</si>
  <si>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</si>
  <si>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</si>
  <si>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</si>
  <si>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</si>
  <si>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</si>
  <si>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</si>
  <si>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</si>
  <si>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</si>
  <si>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</si>
  <si>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</si>
  <si>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</si>
  <si>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</si>
  <si>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</si>
  <si>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</si>
  <si>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</si>
  <si>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</si>
  <si>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</si>
  <si>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</si>
  <si>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</si>
  <si>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</si>
  <si>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</si>
  <si>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</si>
  <si>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</si>
  <si>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</si>
  <si>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</si>
  <si>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</si>
  <si>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</si>
  <si>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</si>
  <si>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</si>
  <si>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</si>
  <si>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</si>
  <si>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</si>
  <si>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</si>
  <si>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</si>
  <si>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</si>
  <si>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</si>
  <si>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</si>
  <si>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</si>
  <si>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</si>
  <si>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</si>
  <si>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</si>
  <si>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</si>
  <si>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</si>
  <si>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</si>
  <si>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</si>
  <si>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</si>
  <si>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</si>
  <si>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</si>
  <si>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</si>
  <si>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</si>
  <si>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</si>
  <si>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</si>
  <si>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</si>
  <si>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</si>
  <si>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</si>
  <si>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</si>
  <si>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</si>
  <si>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</si>
  <si>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</si>
  <si>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</si>
  <si>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</si>
  <si>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</si>
  <si>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</si>
  <si>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</si>
  <si>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</si>
  <si>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</si>
  <si>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</si>
  <si>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</si>
  <si>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</si>
  <si>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</si>
  <si>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</si>
  <si>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</si>
  <si>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</si>
  <si>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</si>
  <si>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</si>
  <si>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</si>
  <si>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</si>
  <si>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</si>
  <si>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</si>
  <si>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</si>
  <si>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</si>
  <si>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</si>
  <si>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</si>
  <si>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</si>
  <si>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</si>
  <si>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</si>
  <si>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</si>
  <si>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</si>
  <si>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</si>
  <si>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</si>
  <si>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</si>
  <si>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</si>
  <si>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</si>
  <si>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</si>
  <si>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</si>
  <si>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</si>
  <si>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</si>
  <si>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</si>
  <si>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</si>
  <si>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</si>
  <si>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</si>
  <si>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</si>
  <si>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</si>
  <si>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</si>
  <si>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</si>
  <si>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</si>
  <si>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</si>
  <si>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</si>
  <si>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</si>
  <si>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</si>
  <si>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</si>
  <si>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</si>
  <si>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</si>
  <si>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</si>
  <si>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</si>
  <si>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</si>
  <si>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</si>
  <si>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</si>
  <si>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</si>
  <si>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</si>
  <si>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</si>
  <si>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</si>
  <si>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</si>
  <si>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</si>
  <si>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</si>
  <si>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</si>
  <si>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</si>
  <si>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</si>
  <si>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</si>
  <si>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</si>
  <si>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</si>
  <si>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</si>
  <si>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</si>
  <si>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</si>
  <si>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</si>
  <si>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</si>
  <si>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</si>
  <si>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</si>
  <si>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</si>
  <si>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</si>
  <si>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</si>
  <si>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</si>
  <si>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</si>
  <si>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</si>
  <si>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</si>
  <si>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</si>
  <si>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</si>
  <si>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</si>
  <si>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</si>
  <si>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</si>
  <si>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</si>
  <si>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</si>
  <si>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</si>
  <si>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</si>
  <si>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</si>
  <si>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</si>
  <si>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</si>
  <si>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</si>
  <si>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</si>
  <si>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</si>
  <si>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</si>
  <si>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</si>
  <si>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</si>
  <si>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</si>
  <si>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</si>
  <si>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</si>
  <si>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</si>
  <si>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</si>
  <si>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</si>
  <si>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</si>
  <si>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</si>
  <si>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</si>
  <si>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</si>
  <si>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</si>
  <si>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</si>
  <si>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</si>
  <si>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</si>
  <si>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</si>
  <si>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</si>
  <si>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</si>
  <si>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</si>
  <si>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</si>
  <si>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</si>
  <si>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</si>
  <si>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</si>
  <si>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</si>
  <si>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</si>
  <si>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</si>
  <si>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</si>
  <si>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</si>
  <si>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</si>
  <si>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</si>
  <si>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</si>
  <si>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</si>
  <si>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</si>
  <si>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</si>
  <si>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</si>
  <si>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</si>
  <si>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</si>
  <si>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</si>
  <si>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</si>
  <si>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</si>
  <si>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</si>
  <si>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</si>
  <si>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</si>
  <si>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</si>
  <si>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</si>
  <si>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</si>
  <si>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</si>
  <si>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</si>
  <si>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</si>
  <si>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</si>
  <si>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</si>
  <si>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</si>
  <si>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</si>
  <si>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</si>
  <si>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</si>
  <si>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</si>
  <si>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</si>
  <si>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</si>
  <si>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</si>
  <si>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</si>
  <si>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</si>
  <si>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</si>
  <si>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</si>
  <si>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</si>
  <si>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</si>
  <si>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</si>
  <si>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</si>
  <si>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</si>
  <si>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</si>
  <si>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</si>
  <si>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</si>
  <si>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</si>
  <si>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</si>
  <si>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</si>
  <si>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</si>
  <si>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</si>
  <si>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</si>
  <si>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</si>
  <si>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</si>
  <si>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</si>
  <si>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</si>
  <si>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</si>
  <si>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</si>
  <si>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</si>
  <si>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</si>
  <si>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</si>
  <si>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</si>
  <si>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</si>
  <si>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</si>
  <si>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</si>
  <si>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</si>
  <si>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</si>
  <si>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</si>
  <si>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</si>
  <si>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</si>
  <si>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</si>
  <si>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</si>
  <si>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</si>
  <si>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</si>
  <si>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</si>
  <si>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</si>
  <si>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</si>
  <si>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</si>
  <si>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</si>
  <si>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</si>
  <si>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</si>
  <si>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</si>
  <si>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</si>
  <si>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</si>
  <si>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</si>
  <si>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</si>
  <si>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</si>
  <si>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</si>
  <si>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</si>
  <si>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</si>
  <si>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</si>
  <si>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</si>
  <si>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</si>
  <si>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</si>
  <si>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</si>
  <si>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</si>
  <si>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</si>
  <si>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</si>
  <si>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</si>
  <si>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</si>
  <si>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</si>
  <si>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</si>
  <si>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</si>
  <si>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</si>
  <si>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</si>
  <si>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</si>
  <si>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</si>
  <si>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</si>
  <si>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</si>
  <si>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</si>
  <si>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</si>
  <si>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</si>
  <si>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</si>
  <si>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</si>
  <si>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</si>
  <si>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</si>
  <si>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</si>
  <si>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</si>
  <si>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</si>
  <si>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</si>
  <si>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</si>
  <si>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</si>
  <si>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</si>
  <si>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</si>
  <si>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</si>
  <si>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</si>
  <si>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</si>
  <si>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</si>
  <si>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</si>
  <si>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</si>
  <si>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</si>
  <si>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</si>
  <si>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</si>
  <si>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</si>
  <si>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</si>
  <si>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</si>
  <si>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</si>
  <si>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</si>
  <si>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</si>
  <si>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</si>
  <si>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</si>
  <si>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</si>
  <si>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</si>
  <si>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</si>
  <si>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</si>
  <si>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</si>
  <si>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</si>
  <si>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</si>
  <si>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</si>
  <si>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</si>
  <si>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</si>
  <si>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</si>
  <si>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</si>
  <si>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</si>
  <si>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</si>
  <si>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</si>
  <si>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</si>
  <si>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</si>
  <si>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</si>
  <si>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</si>
  <si>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</si>
  <si>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</si>
  <si>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</si>
  <si>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</si>
  <si>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</si>
  <si>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</si>
  <si>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</si>
  <si>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</si>
  <si>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</si>
  <si>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</si>
  <si>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</si>
  <si>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</si>
  <si>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</si>
  <si>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</si>
  <si>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</si>
  <si>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</si>
  <si>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</si>
  <si>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</si>
  <si>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</si>
  <si>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</si>
  <si>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</si>
  <si>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</si>
  <si>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</si>
  <si>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</si>
  <si>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</si>
  <si>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</si>
  <si>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</si>
  <si>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</si>
  <si>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</si>
  <si>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</si>
  <si>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</si>
  <si>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</si>
  <si>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</si>
  <si>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</si>
  <si>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</si>
  <si>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</si>
  <si>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</si>
  <si>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</si>
  <si>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</si>
  <si>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</si>
  <si>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</si>
  <si>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</si>
  <si>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</si>
  <si>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</si>
  <si>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</si>
  <si>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</si>
  <si>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</si>
  <si>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</si>
  <si>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</si>
  <si>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</si>
  <si>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</si>
  <si>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</si>
  <si>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</si>
  <si>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</si>
  <si>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</si>
  <si>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</si>
  <si>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</si>
  <si>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</si>
  <si>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</si>
  <si>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</si>
  <si>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</si>
  <si>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</si>
  <si>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</si>
  <si>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</si>
  <si>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</si>
  <si>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</si>
  <si>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</si>
  <si>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</si>
  <si>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</si>
  <si>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</si>
  <si>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</si>
  <si>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</si>
  <si>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</si>
  <si>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</si>
  <si>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</si>
  <si>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</si>
  <si>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</si>
  <si>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</si>
  <si>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</si>
  <si>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</si>
  <si>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</si>
  <si>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</si>
  <si>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</si>
  <si>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</si>
  <si>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</si>
  <si>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</si>
  <si>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</si>
  <si>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</si>
  <si>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</si>
  <si>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</si>
  <si>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</si>
  <si>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</si>
  <si>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</si>
  <si>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</si>
  <si>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</si>
  <si>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</si>
  <si>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</si>
  <si>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</si>
  <si>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</si>
  <si>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</si>
  <si>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</si>
  <si>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</si>
  <si>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</si>
  <si>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</si>
  <si>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</si>
  <si>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</si>
  <si>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</si>
  <si>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</si>
  <si>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</si>
  <si>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</si>
  <si>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</si>
  <si>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</si>
  <si>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</si>
  <si>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</si>
  <si>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</si>
  <si>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</si>
  <si>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</si>
  <si>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</si>
  <si>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</si>
  <si>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</si>
  <si>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</si>
  <si>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</si>
  <si>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</si>
  <si>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</si>
  <si>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</si>
  <si>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</si>
  <si>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</si>
  <si>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</si>
  <si>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</si>
  <si>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</si>
  <si>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</si>
  <si>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</si>
  <si>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</si>
  <si>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</si>
  <si>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</si>
  <si>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</si>
  <si>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</si>
  <si>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</si>
  <si>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</si>
  <si>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</si>
  <si>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</si>
  <si>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</si>
  <si>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</si>
  <si>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</si>
  <si>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</si>
  <si>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</si>
  <si>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</si>
  <si>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</si>
  <si>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</si>
  <si>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</si>
  <si>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</si>
  <si>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</si>
  <si>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</si>
  <si>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</si>
  <si>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</si>
  <si>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</si>
  <si>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</si>
  <si>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</si>
  <si>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</si>
  <si>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</si>
  <si>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</si>
  <si>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</si>
  <si>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</si>
  <si>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</si>
  <si>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</si>
  <si>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</si>
  <si>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</si>
  <si>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</si>
  <si>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</si>
  <si>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</si>
  <si>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</si>
  <si>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</si>
  <si>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</si>
  <si>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</si>
  <si>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</si>
  <si>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</si>
  <si>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</si>
  <si>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</si>
  <si>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</si>
  <si>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</si>
  <si>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</si>
  <si>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</si>
  <si>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</si>
  <si>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</si>
  <si>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</si>
  <si>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</si>
  <si>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</si>
  <si>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</si>
  <si>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</si>
  <si>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</si>
  <si>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</si>
  <si>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</si>
  <si>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</si>
  <si>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</si>
  <si>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</si>
  <si>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</si>
  <si>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</si>
  <si>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</si>
  <si>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</si>
  <si>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</si>
  <si>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</si>
  <si>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</si>
  <si>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</si>
  <si>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</si>
  <si>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</si>
  <si>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</si>
  <si>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</si>
  <si>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</si>
  <si>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</si>
  <si>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</si>
  <si>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</si>
  <si>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</si>
  <si>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</si>
  <si>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</si>
  <si>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</si>
  <si>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</si>
  <si>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</si>
  <si>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</si>
  <si>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</si>
  <si>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</si>
  <si>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</si>
  <si>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</si>
  <si>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</si>
  <si>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</si>
  <si>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</si>
  <si>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</si>
  <si>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</si>
  <si>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</si>
  <si>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</si>
  <si>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</si>
  <si>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</si>
  <si>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</si>
  <si>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</si>
  <si>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</si>
  <si>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</si>
  <si>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</si>
  <si>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</si>
  <si>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</si>
  <si>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</si>
  <si>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</si>
  <si>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</si>
  <si>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</si>
  <si>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</si>
  <si>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</si>
  <si>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</si>
  <si>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</si>
  <si>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</si>
  <si>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</si>
  <si>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</si>
  <si>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</si>
  <si>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</si>
  <si>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</si>
  <si>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</si>
  <si>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</si>
  <si>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</si>
  <si>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</si>
  <si>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</si>
  <si>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</si>
  <si>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</si>
  <si>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</si>
  <si>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</si>
  <si>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</si>
  <si>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</si>
  <si>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</si>
  <si>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</si>
  <si>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</si>
  <si>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</si>
  <si>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</si>
  <si>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</si>
  <si>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</si>
  <si>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</si>
  <si>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</si>
  <si>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</si>
  <si>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</si>
  <si>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</si>
  <si>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</si>
  <si>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</si>
  <si>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</si>
  <si>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</si>
  <si>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</si>
  <si>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</si>
  <si>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</si>
  <si>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</si>
  <si>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</si>
  <si>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</si>
  <si>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</si>
  <si>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</si>
  <si>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</si>
  <si>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</si>
  <si>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</si>
  <si>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</si>
  <si>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</si>
  <si>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</si>
  <si>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</si>
  <si>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</si>
  <si>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</si>
  <si>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</si>
  <si>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</si>
  <si>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</si>
  <si>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</si>
  <si>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</si>
  <si>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</si>
  <si>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</si>
  <si>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</si>
  <si>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</si>
  <si>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</si>
  <si>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</si>
  <si>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</si>
  <si>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</si>
  <si>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</si>
  <si>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</si>
  <si>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</si>
  <si>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</si>
  <si>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</si>
  <si>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</si>
  <si>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</si>
  <si>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</si>
  <si>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</si>
  <si>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</si>
  <si>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</si>
  <si>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</si>
  <si>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</si>
  <si>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</si>
  <si>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</si>
  <si>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</si>
  <si>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</si>
  <si>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</si>
  <si>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</si>
  <si>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</si>
  <si>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</si>
  <si>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</si>
  <si>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</si>
  <si>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</si>
  <si>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</si>
  <si>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</si>
  <si>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</si>
  <si>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</si>
  <si>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</si>
  <si>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</si>
  <si>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</si>
  <si>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</si>
  <si>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</si>
  <si>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</si>
  <si>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</si>
  <si>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</si>
  <si>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</si>
  <si>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</si>
  <si>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</si>
  <si>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</si>
  <si>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</si>
  <si>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</si>
  <si>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</si>
  <si>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</si>
  <si>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</si>
  <si>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</si>
  <si>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</si>
  <si>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</si>
  <si>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</si>
  <si>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</si>
  <si>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</si>
  <si>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</si>
  <si>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</si>
  <si>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</si>
  <si>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</si>
  <si>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</si>
  <si>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</si>
  <si>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</si>
  <si>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</si>
  <si>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</si>
  <si>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</si>
  <si>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</si>
  <si>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</si>
  <si>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</si>
  <si>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</si>
  <si>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</si>
  <si>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</si>
  <si>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</si>
  <si>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</si>
  <si>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</si>
  <si>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</si>
  <si>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</si>
  <si>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</si>
  <si>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</si>
  <si>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</si>
  <si>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</si>
  <si>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</si>
  <si>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</si>
  <si>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</si>
  <si>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</si>
  <si>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</si>
  <si>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</si>
  <si>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</si>
  <si>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</si>
  <si>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</si>
  <si>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</si>
  <si>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</si>
  <si>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</si>
  <si>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</si>
  <si>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</si>
  <si>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</si>
  <si>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</si>
  <si>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</si>
  <si>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</si>
  <si>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</si>
  <si>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</si>
  <si>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</si>
  <si>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</si>
  <si>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</si>
  <si>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</si>
  <si>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</si>
  <si>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</si>
  <si>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</si>
  <si>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</si>
  <si>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</si>
  <si>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</si>
  <si>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</si>
  <si>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</si>
  <si>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</si>
  <si>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</si>
  <si>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</si>
  <si>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</si>
  <si>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</si>
  <si>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</si>
  <si>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</si>
  <si>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</si>
  <si>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</si>
  <si>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</si>
  <si>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</si>
  <si>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</si>
  <si>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</si>
  <si>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</si>
  <si>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</si>
  <si>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</si>
  <si>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</si>
  <si>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</si>
  <si>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</si>
  <si>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</si>
  <si>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</si>
  <si>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</si>
  <si>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</si>
  <si>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</si>
  <si>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</si>
  <si>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</si>
  <si>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</si>
  <si>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</si>
  <si>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</si>
  <si>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</si>
  <si>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</si>
  <si>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</si>
  <si>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</si>
  <si>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</si>
  <si>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</si>
  <si>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</si>
  <si>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</si>
  <si>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</si>
  <si>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</si>
  <si>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</si>
  <si>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</si>
  <si>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</si>
  <si>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</si>
  <si>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</si>
  <si>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</si>
  <si>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</si>
  <si>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</si>
  <si>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</si>
  <si>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</si>
  <si>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</si>
  <si>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</si>
  <si>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</si>
  <si>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</si>
  <si>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</si>
  <si>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</si>
  <si>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</si>
  <si>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</si>
  <si>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</si>
  <si>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</si>
  <si>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</si>
  <si>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</si>
  <si>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</si>
  <si>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</si>
  <si>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</si>
  <si>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</si>
  <si>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</si>
  <si>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</si>
  <si>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</si>
  <si>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</si>
  <si>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</si>
  <si>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</si>
  <si>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</si>
  <si>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</si>
  <si>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</si>
  <si>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</si>
  <si>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</si>
  <si>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</si>
  <si>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</si>
  <si>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</si>
  <si>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</si>
  <si>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</si>
  <si>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</si>
  <si>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</si>
  <si>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</si>
  <si>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</si>
  <si>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</si>
  <si>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</si>
  <si>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</si>
  <si>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</si>
  <si>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</si>
  <si>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</si>
  <si>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</si>
  <si>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</si>
  <si>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</si>
  <si>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</si>
  <si>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</si>
  <si>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</si>
  <si>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</si>
  <si>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</si>
  <si>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</si>
  <si>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</si>
  <si>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</si>
  <si>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</si>
  <si>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</si>
  <si>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</si>
  <si>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</si>
  <si>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</si>
  <si>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</si>
  <si>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</si>
  <si>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</si>
  <si>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</si>
  <si>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</si>
  <si>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</si>
  <si>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</si>
  <si>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</si>
  <si>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</si>
  <si>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</si>
  <si>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</si>
  <si>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</si>
  <si>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</si>
  <si>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</si>
  <si>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</si>
  <si>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</si>
  <si>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</si>
  <si>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</si>
  <si>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</si>
  <si>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</si>
  <si>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</si>
  <si>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</si>
  <si>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</si>
  <si>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</si>
  <si>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</si>
  <si>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</si>
  <si>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</si>
  <si>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</si>
  <si>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</si>
  <si>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</si>
  <si>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</si>
  <si>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</si>
  <si>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</si>
  <si>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</si>
  <si>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</si>
  <si>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</si>
  <si>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</si>
  <si>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</si>
  <si>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</si>
  <si>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</si>
  <si>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</si>
  <si>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</si>
  <si>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</si>
  <si>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</si>
  <si>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</si>
  <si>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</si>
  <si>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</si>
  <si>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</si>
  <si>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</si>
  <si>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</si>
  <si>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</si>
  <si>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</si>
  <si>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</si>
  <si>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</si>
  <si>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</si>
  <si>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</si>
  <si>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</si>
  <si>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</si>
  <si>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</si>
  <si>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</si>
  <si>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</si>
  <si>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</si>
  <si>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</si>
  <si>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</si>
  <si>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</si>
  <si>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</si>
  <si>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</si>
  <si>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</si>
  <si>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</si>
  <si>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</si>
  <si>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</si>
  <si>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</si>
  <si>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</si>
  <si>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</si>
  <si>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</si>
  <si>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</si>
  <si>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</si>
  <si>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</si>
  <si>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</si>
  <si>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</si>
  <si>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</si>
  <si>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</si>
  <si>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</si>
  <si>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</si>
  <si>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</si>
  <si>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</si>
  <si>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</si>
  <si>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</si>
  <si>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</si>
  <si>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</si>
  <si>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</si>
  <si>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</si>
  <si>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</si>
  <si>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</si>
  <si>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</si>
  <si>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</si>
  <si>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</si>
  <si>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</si>
  <si>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</si>
  <si>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</si>
  <si>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</si>
  <si>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</si>
  <si>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</si>
  <si>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</si>
  <si>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</si>
  <si>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</si>
  <si>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</si>
  <si>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</si>
  <si>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</si>
  <si>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</si>
  <si>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</si>
  <si>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</si>
  <si>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</si>
  <si>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</si>
  <si>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</si>
  <si>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</si>
  <si>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</si>
  <si>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</si>
  <si>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</si>
  <si>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</si>
  <si>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</si>
  <si>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</si>
  <si>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</si>
  <si>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</si>
  <si>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</si>
  <si>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</si>
  <si>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</si>
  <si>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</si>
  <si>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</si>
  <si>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</si>
  <si>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</si>
  <si>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</si>
  <si>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</si>
  <si>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</si>
  <si>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</si>
  <si>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</si>
  <si>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</si>
  <si>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</si>
  <si>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</si>
  <si>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</si>
  <si>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</si>
  <si>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</si>
  <si>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</si>
  <si>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</si>
  <si>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</si>
  <si>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</si>
  <si>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</si>
  <si>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</si>
  <si>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</si>
  <si>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</si>
  <si>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</si>
  <si>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</si>
  <si>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</si>
  <si>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</si>
  <si>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</si>
  <si>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</si>
  <si>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</si>
  <si>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</si>
  <si>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</si>
  <si>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</si>
  <si>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</si>
  <si>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</si>
  <si>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</si>
  <si>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</si>
  <si>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</si>
  <si>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</si>
  <si>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</si>
  <si>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</si>
  <si>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</si>
  <si>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</si>
  <si>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</si>
  <si>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</si>
  <si>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</si>
  <si>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</si>
  <si>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</si>
  <si>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</si>
  <si>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</si>
  <si>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</si>
  <si>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</si>
  <si>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</si>
  <si>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</si>
  <si>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</si>
  <si>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</si>
  <si>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</si>
  <si>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</si>
  <si>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</si>
  <si>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</si>
  <si>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</si>
  <si>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</si>
  <si>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</si>
  <si>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</si>
  <si>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</si>
  <si>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</si>
  <si>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</si>
  <si>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</si>
  <si>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</si>
  <si>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</si>
  <si>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</si>
  <si>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</si>
  <si>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</si>
  <si>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</si>
  <si>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</si>
  <si>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</si>
  <si>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</si>
  <si>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</si>
  <si>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</si>
  <si>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</si>
  <si>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</si>
  <si>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</si>
  <si>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</si>
  <si>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</si>
  <si>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</si>
  <si>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</si>
  <si>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</si>
  <si>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</si>
  <si>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</si>
  <si>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</si>
  <si>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</si>
  <si>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</si>
  <si>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</si>
  <si>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</si>
  <si>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</si>
  <si>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</si>
  <si>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</si>
  <si>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</si>
  <si>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</si>
  <si>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</si>
  <si>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</si>
  <si>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</si>
  <si>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</si>
  <si>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</si>
  <si>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</si>
  <si>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</si>
  <si>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</si>
  <si>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</si>
  <si>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</si>
  <si>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</si>
  <si>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</si>
  <si>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</si>
  <si>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</si>
  <si>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</si>
  <si>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</si>
  <si>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</si>
  <si>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</si>
  <si>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</si>
  <si>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</si>
  <si>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</si>
  <si>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</si>
  <si>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</si>
  <si>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</si>
  <si>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</si>
  <si>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</si>
  <si>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</si>
  <si>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</si>
  <si>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</si>
  <si>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</si>
  <si>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</si>
  <si>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</si>
  <si>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</si>
  <si>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</si>
  <si>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</si>
  <si>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</si>
  <si>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</si>
  <si>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</si>
  <si>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</si>
  <si>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</si>
  <si>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</si>
  <si>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</si>
  <si>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</si>
  <si>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</si>
  <si>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</si>
  <si>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</si>
  <si>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</si>
  <si>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</si>
  <si>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</si>
  <si>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</si>
  <si>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</si>
  <si>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</si>
  <si>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</si>
  <si>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</si>
  <si>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</si>
  <si>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</si>
  <si>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</si>
  <si>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</si>
  <si>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</si>
  <si>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</si>
  <si>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</si>
  <si>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</si>
  <si>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</si>
  <si>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</si>
  <si>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</si>
  <si>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</si>
  <si>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</si>
  <si>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</si>
  <si>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</si>
  <si>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</si>
  <si>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</si>
  <si>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</si>
  <si>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</si>
  <si>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</si>
  <si>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</si>
  <si>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</si>
  <si>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</si>
  <si>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</si>
  <si>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</si>
  <si>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</si>
  <si>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</si>
  <si>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</si>
  <si>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</si>
  <si>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</si>
  <si>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</si>
  <si>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</si>
  <si>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</si>
  <si>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</si>
  <si>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</si>
  <si>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</si>
  <si>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</si>
  <si>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</si>
  <si>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</si>
  <si>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</si>
  <si>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</si>
  <si>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</si>
  <si>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</si>
  <si>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</si>
  <si>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</si>
  <si>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</si>
  <si>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</si>
  <si>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</si>
  <si>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</si>
  <si>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</si>
  <si>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</si>
  <si>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</si>
  <si>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</si>
  <si>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</si>
  <si>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</si>
  <si>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</si>
  <si>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</si>
  <si>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</si>
  <si>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</si>
  <si>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</si>
  <si>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</si>
  <si>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</si>
  <si>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</si>
  <si>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</si>
  <si>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</si>
  <si>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</si>
  <si>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</si>
  <si>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</si>
  <si>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</si>
  <si>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</si>
  <si>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</si>
  <si>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</si>
  <si>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</si>
  <si>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</si>
  <si>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</si>
  <si>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</si>
  <si>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</si>
  <si>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</si>
  <si>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</si>
  <si>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</si>
  <si>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</si>
  <si>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</si>
  <si>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</si>
  <si>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</si>
  <si>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</si>
  <si>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</si>
  <si>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</si>
  <si>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</si>
  <si>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</si>
  <si>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</si>
  <si>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</si>
  <si>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</si>
  <si>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</si>
  <si>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</si>
  <si>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</si>
  <si>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</si>
  <si>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</si>
  <si>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</si>
  <si>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</si>
  <si>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</si>
  <si>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</si>
  <si>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</si>
  <si>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</si>
  <si>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</si>
  <si>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</si>
  <si>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</si>
  <si>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</si>
  <si>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</si>
  <si>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</si>
  <si>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</si>
  <si>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</si>
  <si>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</si>
  <si>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</si>
  <si>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</si>
  <si>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</si>
  <si>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</si>
  <si>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</si>
  <si>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</si>
  <si>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</si>
  <si>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</si>
  <si>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</si>
  <si>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</si>
  <si>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</si>
  <si>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</si>
  <si>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</si>
  <si>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</si>
  <si>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</si>
  <si>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</si>
  <si>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</si>
  <si>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</si>
  <si>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</si>
  <si>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</si>
  <si>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</si>
  <si>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</si>
  <si>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</si>
  <si>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</si>
  <si>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</si>
  <si>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</si>
  <si>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</si>
  <si>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</si>
  <si>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</si>
  <si>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</si>
  <si>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</si>
  <si>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</si>
  <si>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</si>
  <si>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</si>
  <si>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</si>
  <si>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</si>
  <si>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</si>
  <si>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</si>
  <si>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</si>
  <si>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</si>
  <si>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</si>
  <si>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</si>
  <si>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</si>
  <si>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</si>
  <si>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</si>
  <si>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</si>
  <si>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</si>
  <si>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</si>
  <si>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</si>
  <si>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</si>
  <si>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</si>
  <si>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</si>
  <si>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</si>
  <si>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</si>
  <si>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</si>
  <si>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</si>
  <si>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</si>
  <si>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</si>
  <si>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</si>
  <si>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</si>
  <si>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</si>
  <si>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</si>
  <si>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</si>
  <si>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</si>
  <si>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</si>
  <si>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</si>
  <si>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</si>
  <si>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</si>
  <si>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</si>
  <si>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</si>
  <si>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</si>
  <si>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</si>
  <si>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</si>
  <si>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</si>
  <si>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</si>
  <si>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</si>
  <si>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</si>
  <si>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</si>
  <si>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</si>
  <si>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</si>
  <si>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</si>
  <si>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</si>
  <si>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</si>
  <si>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</si>
  <si>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</si>
  <si>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</si>
  <si>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</si>
  <si>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</si>
  <si>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</si>
  <si>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</si>
  <si>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</si>
  <si>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</si>
  <si>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</si>
  <si>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</si>
  <si>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</si>
  <si>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</si>
  <si>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</si>
  <si>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</si>
  <si>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</si>
  <si>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</si>
  <si>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</si>
  <si>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</si>
  <si>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</si>
  <si>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</si>
  <si>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</si>
  <si>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</si>
  <si>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</si>
  <si>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</si>
  <si>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</si>
  <si>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</si>
  <si>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</si>
  <si>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</si>
  <si>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</si>
  <si>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</si>
  <si>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</si>
  <si>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</si>
  <si>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</si>
  <si>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</si>
  <si>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</si>
  <si>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</si>
  <si>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</si>
  <si>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</si>
  <si>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</si>
  <si>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</si>
  <si>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</si>
  <si>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</si>
  <si>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</si>
  <si>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</si>
  <si>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</si>
  <si>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</si>
  <si>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</si>
  <si>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</si>
  <si>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</si>
  <si>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</si>
  <si>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</si>
  <si>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</si>
  <si>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</si>
  <si>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</si>
  <si>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</si>
  <si>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</si>
  <si>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</si>
  <si>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</si>
  <si>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</si>
  <si>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</si>
  <si>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</si>
  <si>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</si>
  <si>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</si>
  <si>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</si>
  <si>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</si>
  <si>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</si>
  <si>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</si>
  <si>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</si>
  <si>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</si>
  <si>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</si>
  <si>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</si>
  <si>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</si>
  <si>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</si>
  <si>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</si>
  <si>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</si>
  <si>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</si>
  <si>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</si>
  <si>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</si>
  <si>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</si>
  <si>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</si>
  <si>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</si>
  <si>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</si>
  <si>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</si>
  <si>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</si>
  <si>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</si>
  <si>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</si>
  <si>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</si>
  <si>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</si>
  <si>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</si>
  <si>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</si>
  <si>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</si>
  <si>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</si>
  <si>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</si>
  <si>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</si>
  <si>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</si>
  <si>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</si>
  <si>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</si>
  <si>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</si>
  <si>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</si>
  <si>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</si>
  <si>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</si>
  <si>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</si>
  <si>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</si>
  <si>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</si>
  <si>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</si>
  <si>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</si>
  <si>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</si>
  <si>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</si>
  <si>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</si>
  <si>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</si>
  <si>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</si>
  <si>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</si>
  <si>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</si>
  <si>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</si>
  <si>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</si>
  <si>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</si>
  <si>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</si>
  <si>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</si>
  <si>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</si>
  <si>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</si>
  <si>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</si>
  <si>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</si>
  <si>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</si>
  <si>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</si>
  <si>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</si>
  <si>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</si>
  <si>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</si>
  <si>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</si>
  <si>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</si>
  <si>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</si>
  <si>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</si>
  <si>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</si>
  <si>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</si>
  <si>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</si>
  <si>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</si>
  <si>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</si>
  <si>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</si>
  <si>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</si>
  <si>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</si>
  <si>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</si>
  <si>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</si>
  <si>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</si>
  <si>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</si>
  <si>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</si>
  <si>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</si>
  <si>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</si>
  <si>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</si>
  <si>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</si>
  <si>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</si>
  <si>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</si>
  <si>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</si>
  <si>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</si>
  <si>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</si>
  <si>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</si>
  <si>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</si>
  <si>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</si>
  <si>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</si>
  <si>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</si>
  <si>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</si>
  <si>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</si>
  <si>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</si>
  <si>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</si>
  <si>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</si>
  <si>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</si>
  <si>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</si>
  <si>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</si>
  <si>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</si>
  <si>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</si>
  <si>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</si>
  <si>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</si>
  <si>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</si>
  <si>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</si>
  <si>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</si>
  <si>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</si>
  <si>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</si>
  <si>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</si>
  <si>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</si>
  <si>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</si>
  <si>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</si>
  <si>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</si>
  <si>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</si>
  <si>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</si>
  <si>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</si>
  <si>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</si>
  <si>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</si>
  <si>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</si>
  <si>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</si>
  <si>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</si>
  <si>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</si>
  <si>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</si>
  <si>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</si>
  <si>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</si>
  <si>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</si>
  <si>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</si>
  <si>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</si>
  <si>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</si>
  <si>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</si>
  <si>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</si>
  <si>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</si>
  <si>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</si>
  <si>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</si>
  <si>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</si>
  <si>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</si>
  <si>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</si>
  <si>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</si>
  <si>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</si>
  <si>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</si>
  <si>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</si>
  <si>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</si>
  <si>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</si>
  <si>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</si>
  <si>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</si>
  <si>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</si>
  <si>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</si>
  <si>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</si>
  <si>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</si>
  <si>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</si>
  <si>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</si>
  <si>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</si>
  <si>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</si>
  <si>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</si>
  <si>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</si>
  <si>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</si>
  <si>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</si>
  <si>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</si>
  <si>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</si>
  <si>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</si>
  <si>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</si>
  <si>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</si>
  <si>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</si>
  <si>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</si>
  <si>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</si>
  <si>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</si>
  <si>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</si>
  <si>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</si>
  <si>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</si>
  <si>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</si>
  <si>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</si>
  <si>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</si>
  <si>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</si>
  <si>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</si>
  <si>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</si>
  <si>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</si>
  <si>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</si>
  <si>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</si>
  <si>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</si>
  <si>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</si>
  <si>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</si>
  <si>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</si>
  <si>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</si>
  <si>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</si>
  <si>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</si>
  <si>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</si>
  <si>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</si>
  <si>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</si>
  <si>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</si>
  <si>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</si>
  <si>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</si>
  <si>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</si>
  <si>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</si>
  <si>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</si>
  <si>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</si>
  <si>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</si>
  <si>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</si>
  <si>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</si>
  <si>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</si>
  <si>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</si>
  <si>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</si>
  <si>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</si>
  <si>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</si>
  <si>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</si>
  <si>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</si>
  <si>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</si>
  <si>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</si>
  <si>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</si>
  <si>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</si>
  <si>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</si>
  <si>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</si>
  <si>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</si>
  <si>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</si>
  <si>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</si>
  <si>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</si>
  <si>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</si>
  <si>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</si>
  <si>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</si>
  <si>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</si>
  <si>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</si>
  <si>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</si>
  <si>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</si>
  <si>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</si>
  <si>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</si>
  <si>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</si>
  <si>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</si>
  <si>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</si>
  <si>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</si>
  <si>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</si>
  <si>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</si>
  <si>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</si>
  <si>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</si>
  <si>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</si>
  <si>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</si>
  <si>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</si>
  <si>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</si>
  <si>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</si>
  <si>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</si>
  <si>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</si>
  <si>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</si>
  <si>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</si>
  <si>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</si>
  <si>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</si>
  <si>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</si>
  <si>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</si>
  <si>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</si>
  <si>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</si>
  <si>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</si>
  <si>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</si>
  <si>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</si>
  <si>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</si>
  <si>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</si>
  <si>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</si>
  <si>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</si>
  <si>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</si>
  <si>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</si>
  <si>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</si>
  <si>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</si>
  <si>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</si>
  <si>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</si>
  <si>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</si>
  <si>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</si>
  <si>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</si>
  <si>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</si>
  <si>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</si>
  <si>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</si>
  <si>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</si>
  <si>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</si>
  <si>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</si>
  <si>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</si>
  <si>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</si>
  <si>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</si>
  <si>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</si>
  <si>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</si>
  <si>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</si>
  <si>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</si>
  <si>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</si>
  <si>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</si>
  <si>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</si>
  <si>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</si>
  <si>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</si>
  <si>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</si>
  <si>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</si>
  <si>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</si>
  <si>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</si>
  <si>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</si>
  <si>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</si>
  <si>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</si>
  <si>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</si>
  <si>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</si>
  <si>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</si>
  <si>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</si>
  <si>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</si>
  <si>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</si>
  <si>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</si>
  <si>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</si>
  <si>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</si>
  <si>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</si>
  <si>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</si>
  <si>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</si>
  <si>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</si>
  <si>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</si>
  <si>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</si>
  <si>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</si>
  <si>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</si>
  <si>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</si>
  <si>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</si>
  <si>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</si>
  <si>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</si>
  <si>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</si>
  <si>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</si>
  <si>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</si>
  <si>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</si>
  <si>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</si>
  <si>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</si>
  <si>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</si>
  <si>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</si>
  <si>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</si>
  <si>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</si>
  <si>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</si>
  <si>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</si>
  <si>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</si>
  <si>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</si>
  <si>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</si>
  <si>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</si>
  <si>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</si>
  <si>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</si>
  <si>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</si>
  <si>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</si>
  <si>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</si>
  <si>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</si>
  <si>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</si>
  <si>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</si>
  <si>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</si>
  <si>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</si>
  <si>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</si>
  <si>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</si>
  <si>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</si>
  <si>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</si>
  <si>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</si>
  <si>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</si>
  <si>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</si>
  <si>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</si>
  <si>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</si>
  <si>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</si>
  <si>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</si>
  <si>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</si>
  <si>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</si>
  <si>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</si>
  <si>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</si>
  <si>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</si>
  <si>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</si>
  <si>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</si>
  <si>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</si>
  <si>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</si>
  <si>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</si>
  <si>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</si>
  <si>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</si>
  <si>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</si>
  <si>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</si>
  <si>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</si>
  <si>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</si>
  <si>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</si>
  <si>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</si>
  <si>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</si>
  <si>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</si>
  <si>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</si>
  <si>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</si>
  <si>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</si>
  <si>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</si>
  <si>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</si>
  <si>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</si>
  <si>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</si>
  <si>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</si>
  <si>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</si>
  <si>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</si>
  <si>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</si>
  <si>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</si>
  <si>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</si>
  <si>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</si>
  <si>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</si>
  <si>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</si>
  <si>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</si>
  <si>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</si>
  <si>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</si>
  <si>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</si>
  <si>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</si>
  <si>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</si>
  <si>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</si>
  <si>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</si>
  <si>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</si>
  <si>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</si>
  <si>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</si>
  <si>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</si>
  <si>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</si>
  <si>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</si>
  <si>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</si>
  <si>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</si>
  <si>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</si>
  <si>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</si>
  <si>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</si>
  <si>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</si>
  <si>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</si>
  <si>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</si>
  <si>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</si>
  <si>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</si>
  <si>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</si>
  <si>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</si>
  <si>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</si>
  <si>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</si>
  <si>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</si>
  <si>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</si>
  <si>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</si>
  <si>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</si>
  <si>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</si>
  <si>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</si>
  <si>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</si>
  <si>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</si>
  <si>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</si>
  <si>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</si>
  <si>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</si>
  <si>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</si>
  <si>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</si>
  <si>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</si>
  <si>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</si>
  <si>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</si>
  <si>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</si>
  <si>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</si>
  <si>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</si>
  <si>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</si>
  <si>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</si>
  <si>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</si>
  <si>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</si>
  <si>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</si>
  <si>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</si>
  <si>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</si>
  <si>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</si>
  <si>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</si>
  <si>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</si>
  <si>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</si>
  <si>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</si>
  <si>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</si>
  <si>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</si>
  <si>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</si>
  <si>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</si>
  <si>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</si>
  <si>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</si>
  <si>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</si>
  <si>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</si>
  <si>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</si>
  <si>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</si>
  <si>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</si>
  <si>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</si>
  <si>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</si>
  <si>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</si>
  <si>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</si>
  <si>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</si>
  <si>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</si>
  <si>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</si>
  <si>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</si>
  <si>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</si>
  <si>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</si>
  <si>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</si>
  <si>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</si>
  <si>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</si>
  <si>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</si>
  <si>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</si>
  <si>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</si>
  <si>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</si>
  <si>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</si>
  <si>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</si>
  <si>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</si>
  <si>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</si>
  <si>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</si>
  <si>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</si>
  <si>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</si>
  <si>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</si>
  <si>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</si>
  <si>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</si>
  <si>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</si>
  <si>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</si>
  <si>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</si>
  <si>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</si>
  <si>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</si>
  <si>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</si>
  <si>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</si>
  <si>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</si>
  <si>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</si>
  <si>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</si>
  <si>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</si>
  <si>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</si>
  <si>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</si>
  <si>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</si>
  <si>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</si>
  <si>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</si>
  <si>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</si>
  <si>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</si>
  <si>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</si>
  <si>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</si>
  <si>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</si>
  <si>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</si>
  <si>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</si>
  <si>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</si>
  <si>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</si>
  <si>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</si>
  <si>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</si>
  <si>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</si>
  <si>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</si>
  <si>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</si>
  <si>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</si>
  <si>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</si>
  <si>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</si>
  <si>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</si>
  <si>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</si>
  <si>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</si>
  <si>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</si>
  <si>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</si>
  <si>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</si>
  <si>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</si>
  <si>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</si>
  <si>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</si>
  <si>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</si>
  <si>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</si>
  <si>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</si>
  <si>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</si>
  <si>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</si>
  <si>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</si>
  <si>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</si>
  <si>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</si>
  <si>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</si>
  <si>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</si>
  <si>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</si>
  <si>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</si>
  <si>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</si>
  <si>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</si>
  <si>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</si>
  <si>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</si>
  <si>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</si>
  <si>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</si>
  <si>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</si>
  <si>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</si>
  <si>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</si>
  <si>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</si>
  <si>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</si>
  <si>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</si>
  <si>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</si>
  <si>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</si>
  <si>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</si>
  <si>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</si>
  <si>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</si>
  <si>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</si>
  <si>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</si>
  <si>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</si>
  <si>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</si>
  <si>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</si>
  <si>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</si>
  <si>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</si>
  <si>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</si>
  <si>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</si>
  <si>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</si>
  <si>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</si>
  <si>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</si>
  <si>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</si>
  <si>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</si>
  <si>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</si>
  <si>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</si>
  <si>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</si>
  <si>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</si>
  <si>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</si>
  <si>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</si>
  <si>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</si>
  <si>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</si>
  <si>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</si>
  <si>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</si>
  <si>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</si>
  <si>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</si>
  <si>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</si>
  <si>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</si>
  <si>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</si>
  <si>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</si>
  <si>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</si>
  <si>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</si>
  <si>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</si>
  <si>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</si>
  <si>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</si>
  <si>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</si>
  <si>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</si>
  <si>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</si>
  <si>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</si>
  <si>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</si>
  <si>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</si>
  <si>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</si>
  <si>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</si>
  <si>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</si>
  <si>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</si>
  <si>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</si>
  <si>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</si>
  <si>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</si>
  <si>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</si>
  <si>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</si>
  <si>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</si>
  <si>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</si>
  <si>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</si>
  <si>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</si>
  <si>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</si>
  <si>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</si>
  <si>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</si>
  <si>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</si>
  <si>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</si>
  <si>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</si>
  <si>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</si>
  <si>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</si>
  <si>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</si>
  <si>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</si>
  <si>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</si>
  <si>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</si>
  <si>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</si>
  <si>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</si>
  <si>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</si>
  <si>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</si>
  <si>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</si>
  <si>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</si>
  <si>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</si>
  <si>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</si>
  <si>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</si>
  <si>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</si>
  <si>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</si>
  <si>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</si>
  <si>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</si>
  <si>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</si>
  <si>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</si>
  <si>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</si>
  <si>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</si>
  <si>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</si>
  <si>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</si>
  <si>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</si>
  <si>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</si>
  <si>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</si>
  <si>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</si>
  <si>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</si>
  <si>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</si>
  <si>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</si>
  <si>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</si>
  <si>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</si>
  <si>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</si>
  <si>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</si>
  <si>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</si>
  <si>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</si>
  <si>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</si>
  <si>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</si>
  <si>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</si>
  <si>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</si>
  <si>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</si>
  <si>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</si>
  <si>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</si>
  <si>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</si>
  <si>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</si>
  <si>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</si>
  <si>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</si>
  <si>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</si>
  <si>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</si>
  <si>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</si>
  <si>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</si>
  <si>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</si>
  <si>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</si>
  <si>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</si>
  <si>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</si>
  <si>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</si>
  <si>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</si>
  <si>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</si>
  <si>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</si>
  <si>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</si>
  <si>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</si>
  <si>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</si>
  <si>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</si>
  <si>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</si>
  <si>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</si>
  <si>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</si>
  <si>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</si>
  <si>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</si>
  <si>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</si>
  <si>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</si>
  <si>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</si>
  <si>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</si>
  <si>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</si>
  <si>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</si>
  <si>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</si>
  <si>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</si>
  <si>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</si>
  <si>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</si>
  <si>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</si>
  <si>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</si>
  <si>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</si>
  <si>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</si>
  <si>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</si>
  <si>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</si>
  <si>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</si>
  <si>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</si>
  <si>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</si>
  <si>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</si>
  <si>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</si>
  <si>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</si>
  <si>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</si>
  <si>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</si>
  <si>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</si>
  <si>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</si>
  <si>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</si>
  <si>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</si>
  <si>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</si>
  <si>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</si>
  <si>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</si>
  <si>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</si>
  <si>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</si>
  <si>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</si>
  <si>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</si>
  <si>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</si>
  <si>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</si>
  <si>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</si>
  <si>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</si>
  <si>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</si>
  <si>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</si>
  <si>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</si>
  <si>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</si>
  <si>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</si>
  <si>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</si>
  <si>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</si>
  <si>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</si>
  <si>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</si>
  <si>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</si>
  <si>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</si>
  <si>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</si>
  <si>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</si>
  <si>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</si>
  <si>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</si>
  <si>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</si>
  <si>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</si>
  <si>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</si>
  <si>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</si>
  <si>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</si>
  <si>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</si>
  <si>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</si>
  <si>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</si>
  <si>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</si>
  <si>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</si>
  <si>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</si>
  <si>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</si>
  <si>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</si>
  <si>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</si>
  <si>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</si>
  <si>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</si>
  <si>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</si>
  <si>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</si>
  <si>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</si>
  <si>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</si>
  <si>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</si>
  <si>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</si>
  <si>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</si>
  <si>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</si>
  <si>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</si>
  <si>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</si>
  <si>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</si>
  <si>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</si>
  <si>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</si>
  <si>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</si>
  <si>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</si>
  <si>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</si>
  <si>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</si>
  <si>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</si>
  <si>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</si>
  <si>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</si>
  <si>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</si>
  <si>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</si>
  <si>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</si>
  <si>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</si>
  <si>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</si>
  <si>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</si>
  <si>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</si>
  <si>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</si>
  <si>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</si>
  <si>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</si>
  <si>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</si>
  <si>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</si>
  <si>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</si>
  <si>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</si>
  <si>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</si>
  <si>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</si>
  <si>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</si>
  <si>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</si>
  <si>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</si>
  <si>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</si>
  <si>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</si>
  <si>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</si>
  <si>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</si>
  <si>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</si>
  <si>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</si>
  <si>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</si>
  <si>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</si>
  <si>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</si>
  <si>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</si>
  <si>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</si>
  <si>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</si>
  <si>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</si>
  <si>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</si>
  <si>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</si>
  <si>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</si>
  <si>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</si>
  <si>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</si>
  <si>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</si>
  <si>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</si>
  <si>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</si>
  <si>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</si>
  <si>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</si>
  <si>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</si>
  <si>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</si>
  <si>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</si>
  <si>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</si>
  <si>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</si>
  <si>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</si>
  <si>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</si>
  <si>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</si>
  <si>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</si>
  <si>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</si>
  <si>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</si>
  <si>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</si>
  <si>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</si>
  <si>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</si>
  <si>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</si>
  <si>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</si>
  <si>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</si>
  <si>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</si>
  <si>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</si>
  <si>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</si>
  <si>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</si>
  <si>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</si>
  <si>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</si>
  <si>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</si>
  <si>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</si>
  <si>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</si>
  <si>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</si>
  <si>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</si>
  <si>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</si>
  <si>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</si>
  <si>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</si>
  <si>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</si>
  <si>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</si>
  <si>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</si>
  <si>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</si>
  <si>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</si>
  <si>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</si>
  <si>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</si>
  <si>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</si>
  <si>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</si>
  <si>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</si>
  <si>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</si>
  <si>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</si>
  <si>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</si>
  <si>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</si>
  <si>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</si>
  <si>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</si>
  <si>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</si>
  <si>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</si>
  <si>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</si>
  <si>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</si>
  <si>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</si>
  <si>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</si>
  <si>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</si>
  <si>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</si>
  <si>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</si>
  <si>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</si>
  <si>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</si>
  <si>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</si>
  <si>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</si>
  <si>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</si>
  <si>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</si>
  <si>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</si>
  <si>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</si>
  <si>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</si>
  <si>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</si>
  <si>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</si>
  <si>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</si>
  <si>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</si>
  <si>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</si>
  <si>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</si>
  <si>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</si>
  <si>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</si>
  <si>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</si>
  <si>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</si>
  <si>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</si>
  <si>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</si>
  <si>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</si>
  <si>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</si>
  <si>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</si>
  <si>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</si>
  <si>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</si>
  <si>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</si>
  <si>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</si>
  <si>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</si>
  <si>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</si>
  <si>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</si>
  <si>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</si>
  <si>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</si>
  <si>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</si>
  <si>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</si>
  <si>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</si>
  <si>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</si>
  <si>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</si>
  <si>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</si>
  <si>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</si>
  <si>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</si>
  <si>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</si>
  <si>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</si>
  <si>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</si>
  <si>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</si>
  <si>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</si>
  <si>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</si>
  <si>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</si>
  <si>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</si>
  <si>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</si>
  <si>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</si>
  <si>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</si>
  <si>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</si>
  <si>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</si>
  <si>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</si>
  <si>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</si>
  <si>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</si>
  <si>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</si>
  <si>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</si>
  <si>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</si>
  <si>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</si>
  <si>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</si>
  <si>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</si>
  <si>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</si>
  <si>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</si>
  <si>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</si>
  <si>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</si>
  <si>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</si>
  <si>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</si>
  <si>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</si>
  <si>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</si>
  <si>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</si>
  <si>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</si>
  <si>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</si>
  <si>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</si>
  <si>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</si>
  <si>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</si>
  <si>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</si>
  <si>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</si>
  <si>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</si>
  <si>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</si>
  <si>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</si>
  <si>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</si>
  <si>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</si>
  <si>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</si>
  <si>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</si>
  <si>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</si>
  <si>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</si>
  <si>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</si>
  <si>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</si>
  <si>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</si>
  <si>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</si>
  <si>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</si>
  <si>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</si>
  <si>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</si>
  <si>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</si>
  <si>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</si>
  <si>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</si>
  <si>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</si>
  <si>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</si>
  <si>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</si>
  <si>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</si>
  <si>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</si>
  <si>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</si>
  <si>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</si>
  <si>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</si>
  <si>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</si>
  <si>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</si>
  <si>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</si>
  <si>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</si>
  <si>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</si>
  <si>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</si>
  <si>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</si>
  <si>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</si>
  <si>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</si>
  <si>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</si>
  <si>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</si>
  <si>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</si>
  <si>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</si>
  <si>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</si>
  <si>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</si>
  <si>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</si>
  <si>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</si>
  <si>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</si>
  <si>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</si>
  <si>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</si>
  <si>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</si>
  <si>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</si>
  <si>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</si>
  <si>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</si>
  <si>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</si>
  <si>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</si>
  <si>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</si>
  <si>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</si>
  <si>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</si>
  <si>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</si>
  <si>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</si>
  <si>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</si>
  <si>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</si>
  <si>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</si>
  <si>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</si>
  <si>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</si>
  <si>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</si>
  <si>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</si>
  <si>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</si>
  <si>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</si>
  <si>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</si>
  <si>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</si>
  <si>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</si>
  <si>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</si>
  <si>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</si>
  <si>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</si>
  <si>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</si>
  <si>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</si>
  <si>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</si>
  <si>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</si>
  <si>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</si>
  <si>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</si>
  <si>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</si>
  <si>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</si>
  <si>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</si>
  <si>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</si>
  <si>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</si>
  <si>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</si>
  <si>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</si>
  <si>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</si>
  <si>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</si>
  <si>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</si>
  <si>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</si>
  <si>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</si>
  <si>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</si>
  <si>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</si>
  <si>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</si>
  <si>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</si>
  <si>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</si>
  <si>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</si>
  <si>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</si>
  <si>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</si>
  <si>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</si>
  <si>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</si>
  <si>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</si>
  <si>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</si>
  <si>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</si>
  <si>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</si>
  <si>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</si>
  <si>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</si>
  <si>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</si>
  <si>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</si>
  <si>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</si>
  <si>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</si>
  <si>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</si>
  <si>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</si>
  <si>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</si>
  <si>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</si>
  <si>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</si>
  <si>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</si>
  <si>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</si>
  <si>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</si>
  <si>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</si>
  <si>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</si>
  <si>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</si>
  <si>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</si>
  <si>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</si>
  <si>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</si>
  <si>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</si>
  <si>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</si>
  <si>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</si>
  <si>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</si>
  <si>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</si>
  <si>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</si>
  <si>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</si>
  <si>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</si>
  <si>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</si>
  <si>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</si>
  <si>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</si>
  <si>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</si>
  <si>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</si>
  <si>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</si>
  <si>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</si>
  <si>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</si>
  <si>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</si>
  <si>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</si>
  <si>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</si>
  <si>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</si>
  <si>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</si>
  <si>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</si>
  <si>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</si>
  <si>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</si>
  <si>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</si>
  <si>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</si>
  <si>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</si>
  <si>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</si>
  <si>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</si>
  <si>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</si>
  <si>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</si>
  <si>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</si>
  <si>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</si>
  <si>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</si>
  <si>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</si>
  <si>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</si>
  <si>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</si>
  <si>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</si>
  <si>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</si>
  <si>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</si>
  <si>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</si>
  <si>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</si>
  <si>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</si>
  <si>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</si>
  <si>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</si>
  <si>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</si>
  <si>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</si>
  <si>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</si>
  <si>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</si>
  <si>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</si>
  <si>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</si>
  <si>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</si>
  <si>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</si>
  <si>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</si>
  <si>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</si>
  <si>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</si>
  <si>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</si>
  <si>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</si>
  <si>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</si>
  <si>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</si>
  <si>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</si>
  <si>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</si>
  <si>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</si>
  <si>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</si>
  <si>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</si>
  <si>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</si>
  <si>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</si>
  <si>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</si>
  <si>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</si>
  <si>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</si>
  <si>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</si>
  <si>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</si>
  <si>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</si>
  <si>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</si>
  <si>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</si>
  <si>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</si>
  <si>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</si>
  <si>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</si>
  <si>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</si>
  <si>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</si>
  <si>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</si>
  <si>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</si>
  <si>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</si>
  <si>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</si>
  <si>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</si>
  <si>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</si>
  <si>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</si>
  <si>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</si>
  <si>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</si>
  <si>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</si>
  <si>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</si>
  <si>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</si>
  <si>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</si>
  <si>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</si>
  <si>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</si>
  <si>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</si>
  <si>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</si>
  <si>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</si>
  <si>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</si>
  <si>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</si>
  <si>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</si>
  <si>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</si>
  <si>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</si>
  <si>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</si>
  <si>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</si>
  <si>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</si>
  <si>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</si>
  <si>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</si>
  <si>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</si>
  <si>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</si>
  <si>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</si>
  <si>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</si>
  <si>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</si>
  <si>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</si>
  <si>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</si>
  <si>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</si>
  <si>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</si>
  <si>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</si>
  <si>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</si>
  <si>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</si>
  <si>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</si>
  <si>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</si>
  <si>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</si>
  <si>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</si>
  <si>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</si>
  <si>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</si>
  <si>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</si>
  <si>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</si>
  <si>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</si>
  <si>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</si>
  <si>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</si>
  <si>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</si>
  <si>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</si>
  <si>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</si>
  <si>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</si>
  <si>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</si>
  <si>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</si>
  <si>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</si>
  <si>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</si>
  <si>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</si>
  <si>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</si>
  <si>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</si>
  <si>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</si>
  <si>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</si>
  <si>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</si>
  <si>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</si>
  <si>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</si>
  <si>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</si>
  <si>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</si>
  <si>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</si>
  <si>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</si>
  <si>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</si>
  <si>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</si>
  <si>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</si>
  <si>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</si>
  <si>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</si>
  <si>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</si>
  <si>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</si>
  <si>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</si>
  <si>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</si>
  <si>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</si>
  <si>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</si>
  <si>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</si>
  <si>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</si>
  <si>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</si>
  <si>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</si>
  <si>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</si>
  <si>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</si>
  <si>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</si>
  <si>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</si>
  <si>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</si>
  <si>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</si>
  <si>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</si>
  <si>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</si>
  <si>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</si>
  <si>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</si>
  <si>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</si>
  <si>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</si>
  <si>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</si>
  <si>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</si>
  <si>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</si>
  <si>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</si>
  <si>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</si>
  <si>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</si>
  <si>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</si>
  <si>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</si>
  <si>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</si>
  <si>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</si>
  <si>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</si>
  <si>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</si>
  <si>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</si>
  <si>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</si>
  <si>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</si>
  <si>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</si>
  <si>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</si>
  <si>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</si>
  <si>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</si>
  <si>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</si>
  <si>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</si>
  <si>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</si>
  <si>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</si>
  <si>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</si>
  <si>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</si>
  <si>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</si>
  <si>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</si>
  <si>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</si>
  <si>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</si>
  <si>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</si>
  <si>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</si>
  <si>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</si>
  <si>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</si>
  <si>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</si>
  <si>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</si>
  <si>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</si>
  <si>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</si>
  <si>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</si>
  <si>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</si>
  <si>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</si>
  <si>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</si>
  <si>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</si>
  <si>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</si>
  <si>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</si>
  <si>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</si>
  <si>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</si>
  <si>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</si>
  <si>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</si>
  <si>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</si>
  <si>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</si>
  <si>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</si>
  <si>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</si>
  <si>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</si>
  <si>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</si>
  <si>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</si>
  <si>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</si>
  <si>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</si>
  <si>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</si>
  <si>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</si>
  <si>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</si>
  <si>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</si>
  <si>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</si>
  <si>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</si>
  <si>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</si>
  <si>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</si>
  <si>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</si>
  <si>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</si>
  <si>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</si>
  <si>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</si>
  <si>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</si>
  <si>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</si>
  <si>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</si>
  <si>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</si>
  <si>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</si>
  <si>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</si>
  <si>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</si>
  <si>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</si>
  <si>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</si>
  <si>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</si>
  <si>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</si>
  <si>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</si>
  <si>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</si>
  <si>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</si>
  <si>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</si>
  <si>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</si>
  <si>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</si>
  <si>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</si>
  <si>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</si>
  <si>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</si>
  <si>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</si>
  <si>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</si>
  <si>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</si>
  <si>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</si>
  <si>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</si>
  <si>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</si>
  <si>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</si>
  <si>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</si>
  <si>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</si>
  <si>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</si>
  <si>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</si>
  <si>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</si>
  <si>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</si>
  <si>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</si>
  <si>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</si>
  <si>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</si>
  <si>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</si>
  <si>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</si>
  <si>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</si>
  <si>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</si>
  <si>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</si>
  <si>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</si>
  <si>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</si>
  <si>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</si>
  <si>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</si>
  <si>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</si>
  <si>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</si>
  <si>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</si>
  <si>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</si>
  <si>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</si>
  <si>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</si>
  <si>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</si>
  <si>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</si>
  <si>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</si>
  <si>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</si>
  <si>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</si>
  <si>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</si>
  <si>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</si>
  <si>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</si>
  <si>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</si>
  <si>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</si>
  <si>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</si>
  <si>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</si>
  <si>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</si>
  <si>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</si>
  <si>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</si>
  <si>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</si>
  <si>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</si>
  <si>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</si>
  <si>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</si>
  <si>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</si>
  <si>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</si>
  <si>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</si>
  <si>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</si>
  <si>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</si>
  <si>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</si>
  <si>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</si>
  <si>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</si>
  <si>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</si>
  <si>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</si>
  <si>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</si>
  <si>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</si>
  <si>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</si>
  <si>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</si>
  <si>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</si>
  <si>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</si>
  <si>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</si>
  <si>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</si>
  <si>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</si>
  <si>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</si>
  <si>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</si>
  <si>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</si>
  <si>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</si>
  <si>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</si>
  <si>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</si>
  <si>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</si>
  <si>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</si>
  <si>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</si>
  <si>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</si>
  <si>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</si>
  <si>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</si>
  <si>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</si>
  <si>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</si>
  <si>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</si>
  <si>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</si>
  <si>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</si>
  <si>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</si>
  <si>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</si>
  <si>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</si>
  <si>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</si>
  <si>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</si>
  <si>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</si>
  <si>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</si>
  <si>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</si>
  <si>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</si>
  <si>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</si>
  <si>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</si>
  <si>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</si>
  <si>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</si>
  <si>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</si>
  <si>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</si>
  <si>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</si>
  <si>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</si>
  <si>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</si>
  <si>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</si>
  <si>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</si>
  <si>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</si>
  <si>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</si>
  <si>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</si>
  <si>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</si>
  <si>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</si>
  <si>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</si>
  <si>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</si>
  <si>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</si>
  <si>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</si>
  <si>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</si>
  <si>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</si>
  <si>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</si>
  <si>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</si>
  <si>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</si>
  <si>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</si>
  <si>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</si>
  <si>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</si>
  <si>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</si>
  <si>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</si>
  <si>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</si>
  <si>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</si>
  <si>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</si>
  <si>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</si>
  <si>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</si>
  <si>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</si>
  <si>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</si>
  <si>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</si>
  <si>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</si>
  <si>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</si>
  <si>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</si>
  <si>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</si>
  <si>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</si>
  <si>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</si>
  <si>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</si>
  <si>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</si>
  <si>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</si>
  <si>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</si>
  <si>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</si>
  <si>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</si>
  <si>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</si>
  <si>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</si>
  <si>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</si>
  <si>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</si>
  <si>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</si>
  <si>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</si>
  <si>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</si>
  <si>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</si>
  <si>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</si>
  <si>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</si>
  <si>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</si>
  <si>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</si>
  <si>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</si>
  <si>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</si>
  <si>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</si>
  <si>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</si>
  <si>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</si>
  <si>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</si>
  <si>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</si>
  <si>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</si>
  <si>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</si>
  <si>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</si>
  <si>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</si>
  <si>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</si>
  <si>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</si>
  <si>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</si>
  <si>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</si>
  <si>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</si>
  <si>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</si>
  <si>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</si>
  <si>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</si>
  <si>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</si>
  <si>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</si>
  <si>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</si>
  <si>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</si>
  <si>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</si>
  <si>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</si>
  <si>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</si>
  <si>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</si>
  <si>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</si>
  <si>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</si>
  <si>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</si>
  <si>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</si>
  <si>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</si>
  <si>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</si>
  <si>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</si>
  <si>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</si>
  <si>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</si>
  <si>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</si>
  <si>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</si>
  <si>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</si>
  <si>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</si>
  <si>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</si>
  <si>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</si>
  <si>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</si>
  <si>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</si>
  <si>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</si>
  <si>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</si>
  <si>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</si>
  <si>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</si>
  <si>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</si>
  <si>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</si>
  <si>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</si>
  <si>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</si>
  <si>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</si>
  <si>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</si>
  <si>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</si>
  <si>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</si>
  <si>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</si>
  <si>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</si>
  <si>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</si>
  <si>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</si>
  <si>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</si>
  <si>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</si>
  <si>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</si>
  <si>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</si>
  <si>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</si>
  <si>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</si>
  <si>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</si>
  <si>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</si>
  <si>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</si>
  <si>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</si>
  <si>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</si>
  <si>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</si>
  <si>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</si>
  <si>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</si>
  <si>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</si>
  <si>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</si>
  <si>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</si>
  <si>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</si>
  <si>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</si>
  <si>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</si>
  <si>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</si>
  <si>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</si>
  <si>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</si>
  <si>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</si>
  <si>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</si>
  <si>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</si>
  <si>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</si>
  <si>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</si>
  <si>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</si>
  <si>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</si>
  <si>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</si>
  <si>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</si>
  <si>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</si>
  <si>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</si>
  <si>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</si>
  <si>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</si>
  <si>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</si>
  <si>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</si>
  <si>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</si>
  <si>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</si>
  <si>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</si>
  <si>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</si>
  <si>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</si>
  <si>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</si>
  <si>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</si>
  <si>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</si>
  <si>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</si>
  <si>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</si>
  <si>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</si>
  <si>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</si>
  <si>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</si>
  <si>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</si>
  <si>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</si>
  <si>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</si>
  <si>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</si>
  <si>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</si>
  <si>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</si>
  <si>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</si>
  <si>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</si>
  <si>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</si>
  <si>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</si>
  <si>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</si>
  <si>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</si>
  <si>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</si>
  <si>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</si>
  <si>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</si>
  <si>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</si>
  <si>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</si>
  <si>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</si>
  <si>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</si>
  <si>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</si>
  <si>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</si>
  <si>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</si>
  <si>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</si>
  <si>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</si>
  <si>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</si>
  <si>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</si>
  <si>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</si>
  <si>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</si>
  <si>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</si>
  <si>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</si>
  <si>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</si>
  <si>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</si>
  <si>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</si>
  <si>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</si>
  <si>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</si>
  <si>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</si>
  <si>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</si>
  <si>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</si>
  <si>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</si>
  <si>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</si>
  <si>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</si>
  <si>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</si>
  <si>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</si>
  <si>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</si>
  <si>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</si>
  <si>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</si>
  <si>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</si>
  <si>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</si>
  <si>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</si>
  <si>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</si>
  <si>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</si>
  <si>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</si>
  <si>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</si>
  <si>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</si>
  <si>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</si>
  <si>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</si>
  <si>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</si>
  <si>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</si>
  <si>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</si>
  <si>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</si>
  <si>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</si>
  <si>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</si>
  <si>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</si>
  <si>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</si>
  <si>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</si>
  <si>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</si>
  <si>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</si>
  <si>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</si>
  <si>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</si>
  <si>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</si>
  <si>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</si>
  <si>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</si>
  <si>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</si>
  <si>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</si>
  <si>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</si>
  <si>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</si>
  <si>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</si>
  <si>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</si>
  <si>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</si>
  <si>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</si>
  <si>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</si>
  <si>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</si>
  <si>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</si>
  <si>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</si>
  <si>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</si>
  <si>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</si>
  <si>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</si>
  <si>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</si>
  <si>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</si>
  <si>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</si>
  <si>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</si>
  <si>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</si>
  <si>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</si>
  <si>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</si>
  <si>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</si>
  <si>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</si>
  <si>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</si>
  <si>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</si>
  <si>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</si>
  <si>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</si>
  <si>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</si>
  <si>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</si>
  <si>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</si>
  <si>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</si>
  <si>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</si>
  <si>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</si>
  <si>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</si>
  <si>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</si>
  <si>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</si>
  <si>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</si>
  <si>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</si>
  <si>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</si>
  <si>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</si>
  <si>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</si>
  <si>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</si>
  <si>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</si>
  <si>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</si>
  <si>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</si>
  <si>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</si>
  <si>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</si>
  <si>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</si>
  <si>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</si>
  <si>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</si>
  <si>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</si>
  <si>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</si>
  <si>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</si>
  <si>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</si>
  <si>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</si>
  <si>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</si>
  <si>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</si>
  <si>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</si>
  <si>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</si>
  <si>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</si>
  <si>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</si>
  <si>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</si>
  <si>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</si>
  <si>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</si>
  <si>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</si>
  <si>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</si>
  <si>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</si>
  <si>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</si>
  <si>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</si>
  <si>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</si>
  <si>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</si>
  <si>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</si>
  <si>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</si>
  <si>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</si>
  <si>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</si>
  <si>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</si>
  <si>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</si>
  <si>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</si>
  <si>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</si>
  <si>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</si>
  <si>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</si>
  <si>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</si>
  <si>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</si>
  <si>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</si>
  <si>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</si>
  <si>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</si>
  <si>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</si>
  <si>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</si>
  <si>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</si>
  <si>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</si>
  <si>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</si>
  <si>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</si>
  <si>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</si>
  <si>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</si>
  <si>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</si>
  <si>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</si>
  <si>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</si>
  <si>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</si>
  <si>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</si>
  <si>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</si>
  <si>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</si>
  <si>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</si>
  <si>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</si>
  <si>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</si>
  <si>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</si>
  <si>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</si>
  <si>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</si>
  <si>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</si>
  <si>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</si>
  <si>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</si>
  <si>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</si>
  <si>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</si>
  <si>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</si>
  <si>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</si>
  <si>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</si>
  <si>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</si>
  <si>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</si>
  <si>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</si>
  <si>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</si>
  <si>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</si>
  <si>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</si>
  <si>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</si>
  <si>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</si>
  <si>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</si>
  <si>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</si>
  <si>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</si>
  <si>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</si>
  <si>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</si>
  <si>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</si>
  <si>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</si>
  <si>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</si>
  <si>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</si>
  <si>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</si>
  <si>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</si>
  <si>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</si>
  <si>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</si>
  <si>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</si>
  <si>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</si>
  <si>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</si>
  <si>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</si>
  <si>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</si>
  <si>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</si>
  <si>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</si>
  <si>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</si>
  <si>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</si>
  <si>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</si>
  <si>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</si>
  <si>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</si>
  <si>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</si>
  <si>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</si>
  <si>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</si>
  <si>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</si>
  <si>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</si>
  <si>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</si>
  <si>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</si>
  <si>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</si>
  <si>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</si>
  <si>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</si>
  <si>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</si>
  <si>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</si>
  <si>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</si>
  <si>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</si>
  <si>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</si>
  <si>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</si>
  <si>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</si>
  <si>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</si>
  <si>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</si>
  <si>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</si>
  <si>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</si>
  <si>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</si>
  <si>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</si>
  <si>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</si>
  <si>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</si>
  <si>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</si>
  <si>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</si>
  <si>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</si>
  <si>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</si>
  <si>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</si>
  <si>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</si>
  <si>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</si>
  <si>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</si>
  <si>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</si>
  <si>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</si>
  <si>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</si>
  <si>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</si>
  <si>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</si>
  <si>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</si>
  <si>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</si>
  <si>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</si>
  <si>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</si>
  <si>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</si>
  <si>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</si>
  <si>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</si>
  <si>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</si>
  <si>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</si>
  <si>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</si>
  <si>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</si>
  <si>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</si>
  <si>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</si>
  <si>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</si>
  <si>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</si>
  <si>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</si>
  <si>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</si>
  <si>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</si>
  <si>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</si>
  <si>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</si>
  <si>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</si>
  <si>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</si>
  <si>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</si>
  <si>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</si>
  <si>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</si>
  <si>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</si>
  <si>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</si>
  <si>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</si>
  <si>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</si>
  <si>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</si>
  <si>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</si>
  <si>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</si>
  <si>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</si>
  <si>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</si>
  <si>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</si>
  <si>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</si>
  <si>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</si>
  <si>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</si>
  <si>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</si>
  <si>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</si>
  <si>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</si>
  <si>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</si>
  <si>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</si>
  <si>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</si>
  <si>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</si>
  <si>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</si>
  <si>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</si>
  <si>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</si>
  <si>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</si>
  <si>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</si>
  <si>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</si>
  <si>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</si>
  <si>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</si>
  <si>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</si>
  <si>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</si>
  <si>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</si>
  <si>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</si>
  <si>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</si>
  <si>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</si>
  <si>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</si>
  <si>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</si>
  <si>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</si>
  <si>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</si>
  <si>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</si>
  <si>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</si>
  <si>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</si>
  <si>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</si>
  <si>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</si>
  <si>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</si>
  <si>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</si>
  <si>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</si>
  <si>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</si>
  <si>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</si>
  <si>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</si>
  <si>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</si>
  <si>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</si>
  <si>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</si>
  <si>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</si>
  <si>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</si>
  <si>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</si>
  <si>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</si>
  <si>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</si>
  <si>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</si>
  <si>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</si>
  <si>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</si>
  <si>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</si>
  <si>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</si>
  <si>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</si>
  <si>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</si>
  <si>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</si>
  <si>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</si>
  <si>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</si>
  <si>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</si>
  <si>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</si>
  <si>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</si>
  <si>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</si>
  <si>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</si>
  <si>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</si>
  <si>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</si>
  <si>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</si>
  <si>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</si>
  <si>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</si>
  <si>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</si>
  <si>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</si>
  <si>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</si>
  <si>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</si>
  <si>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</si>
  <si>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</si>
  <si>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</si>
  <si>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</si>
  <si>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</si>
  <si>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</si>
  <si>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</si>
  <si>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</si>
  <si>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</si>
  <si>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</si>
  <si>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</si>
  <si>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</si>
  <si>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</si>
  <si>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</si>
  <si>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</si>
  <si>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</si>
  <si>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</si>
  <si>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</si>
  <si>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</si>
  <si>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</si>
  <si>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</si>
  <si>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</si>
  <si>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</si>
  <si>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</si>
  <si>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</si>
  <si>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</si>
  <si>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</si>
  <si>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</si>
  <si>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</si>
  <si>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</si>
  <si>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</si>
  <si>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</si>
  <si>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</si>
  <si>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</si>
  <si>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</si>
  <si>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</si>
  <si>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</si>
  <si>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</si>
  <si>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</si>
  <si>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</si>
  <si>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</si>
  <si>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</si>
  <si>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</si>
  <si>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</si>
  <si>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</si>
  <si>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</si>
  <si>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</si>
  <si>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</si>
  <si>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</si>
  <si>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</si>
  <si>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</si>
  <si>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</si>
  <si>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</si>
  <si>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</si>
  <si>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</si>
  <si>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</si>
  <si>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</si>
  <si>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</si>
  <si>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</si>
  <si>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</si>
  <si>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</si>
  <si>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</si>
  <si>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</si>
  <si>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</si>
  <si>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</si>
  <si>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</si>
  <si>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</si>
  <si>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</si>
  <si>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</si>
  <si>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</si>
  <si>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</si>
  <si>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</si>
  <si>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</si>
  <si>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</si>
  <si>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</si>
  <si>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</si>
  <si>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</si>
  <si>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</si>
  <si>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</si>
  <si>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</si>
  <si>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</si>
  <si>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</si>
  <si>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</si>
  <si>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</si>
  <si>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</si>
  <si>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</si>
  <si>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</si>
  <si>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</si>
  <si>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</si>
  <si>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</si>
  <si>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</si>
  <si>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</si>
  <si>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</si>
  <si>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</si>
  <si>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</si>
  <si>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</si>
  <si>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</si>
  <si>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</si>
  <si>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</si>
  <si>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</si>
  <si>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</si>
  <si>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</si>
  <si>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</si>
  <si>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</si>
  <si>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</si>
  <si>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</si>
  <si>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</si>
  <si>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</si>
  <si>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</si>
  <si>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</si>
  <si>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</si>
  <si>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</si>
  <si>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</si>
  <si>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</si>
  <si>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</si>
  <si>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</si>
  <si>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</si>
  <si>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</si>
  <si>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</si>
  <si>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</si>
  <si>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</si>
  <si>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</si>
  <si>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</si>
  <si>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</si>
  <si>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</si>
  <si>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</si>
  <si>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</si>
  <si>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</si>
  <si>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</si>
  <si>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</si>
  <si>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</si>
  <si>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</si>
  <si>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</si>
  <si>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</si>
  <si>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</si>
  <si>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</si>
  <si>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</si>
  <si>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</si>
  <si>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</si>
  <si>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</si>
  <si>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</si>
  <si>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</si>
  <si>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</si>
  <si>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</si>
  <si>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</si>
  <si>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</si>
  <si>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</si>
  <si>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</si>
  <si>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</si>
  <si>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</si>
  <si>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</si>
  <si>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</si>
  <si>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</si>
  <si>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</si>
  <si>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</si>
  <si>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</si>
  <si>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</si>
  <si>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</si>
  <si>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</si>
  <si>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</si>
  <si>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</si>
  <si>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</si>
  <si>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</si>
  <si>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</si>
  <si>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</si>
  <si>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</si>
  <si>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</si>
  <si>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</si>
  <si>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</si>
  <si>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</si>
  <si>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</si>
  <si>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</si>
  <si>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</si>
  <si>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</si>
  <si>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</si>
  <si>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</si>
  <si>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</si>
  <si>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</si>
  <si>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</si>
  <si>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</si>
  <si>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</si>
  <si>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</si>
  <si>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</si>
  <si>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</si>
  <si>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</si>
  <si>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</si>
  <si>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</si>
  <si>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</si>
  <si>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</si>
  <si>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</si>
  <si>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</si>
  <si>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</si>
  <si>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</si>
  <si>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</si>
  <si>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</si>
  <si>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</si>
  <si>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</si>
  <si>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</si>
  <si>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</si>
  <si>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</si>
  <si>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</si>
  <si>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</si>
  <si>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</si>
  <si>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</si>
  <si>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</si>
  <si>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</si>
  <si>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</si>
  <si>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</si>
  <si>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</si>
  <si>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</si>
  <si>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</si>
  <si>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</si>
  <si>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</si>
  <si>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</si>
  <si>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</si>
  <si>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</si>
  <si>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</si>
  <si>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</si>
  <si>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</si>
  <si>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</si>
  <si>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</si>
  <si>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</si>
  <si>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</si>
  <si>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</si>
  <si>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</si>
  <si>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</si>
  <si>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</si>
  <si>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</si>
  <si>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</si>
  <si>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</si>
  <si>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</si>
  <si>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</si>
  <si>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</si>
  <si>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</si>
  <si>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</si>
  <si>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</si>
  <si>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</si>
  <si>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</si>
  <si>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</si>
  <si>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</si>
  <si>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</si>
  <si>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</si>
  <si>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</si>
  <si>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</si>
  <si>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</si>
  <si>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</si>
  <si>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</si>
  <si>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</si>
  <si>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</si>
  <si>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</si>
  <si>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</si>
  <si>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</si>
  <si>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</si>
  <si>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</si>
  <si>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</si>
  <si>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</si>
  <si>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</si>
  <si>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</si>
  <si>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</si>
  <si>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</si>
  <si>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</si>
  <si>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</si>
  <si>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</si>
  <si>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</si>
  <si>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</si>
  <si>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</si>
  <si>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</si>
  <si>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</si>
  <si>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</si>
  <si>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</si>
  <si>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</si>
  <si>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</si>
  <si>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</si>
  <si>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</si>
  <si>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</si>
  <si>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</si>
  <si>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</si>
  <si>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</si>
  <si>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</si>
  <si>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</si>
  <si>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</si>
  <si>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</si>
  <si>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</si>
  <si>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</si>
  <si>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</si>
  <si>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</si>
  <si>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</si>
  <si>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</si>
  <si>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</si>
  <si>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</si>
  <si>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</si>
  <si>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</si>
  <si>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</si>
  <si>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</si>
  <si>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</si>
  <si>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</si>
  <si>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</si>
  <si>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</si>
  <si>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</si>
  <si>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</si>
  <si>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</si>
  <si>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</si>
  <si>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</si>
  <si>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</si>
  <si>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</si>
  <si>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</si>
  <si>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</si>
  <si>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</si>
  <si>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</si>
  <si>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</si>
  <si>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</si>
  <si>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</si>
  <si>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</si>
  <si>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</si>
  <si>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</si>
  <si>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</si>
  <si>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</si>
  <si>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</si>
  <si>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</si>
  <si>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</si>
  <si>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</si>
  <si>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</si>
  <si>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</si>
  <si>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</si>
  <si>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</si>
  <si>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</si>
  <si>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</si>
  <si>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</si>
  <si>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</si>
  <si>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</si>
  <si>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</si>
  <si>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</si>
  <si>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</si>
  <si>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</si>
  <si>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</si>
  <si>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</si>
  <si>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</si>
  <si>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</si>
  <si>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</si>
  <si>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</si>
  <si>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</si>
  <si>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</si>
  <si>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</si>
  <si>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</si>
  <si>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</si>
  <si>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</si>
  <si>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</si>
  <si>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</si>
  <si>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</si>
  <si>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</si>
  <si>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</si>
  <si>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</si>
  <si>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</si>
  <si>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</si>
  <si>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</si>
  <si>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</si>
  <si>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</si>
  <si>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</si>
  <si>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</si>
  <si>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</si>
  <si>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</si>
  <si>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</si>
  <si>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</si>
  <si>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</si>
  <si>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</si>
  <si>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</si>
  <si>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</si>
  <si>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</si>
  <si>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</si>
  <si>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</si>
  <si>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</si>
  <si>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</si>
  <si>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</si>
  <si>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</si>
  <si>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</si>
  <si>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</si>
  <si>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</si>
  <si>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</si>
  <si>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</si>
  <si>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</si>
  <si>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</si>
  <si>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</si>
  <si>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</si>
  <si>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</si>
  <si>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</si>
  <si>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</si>
  <si>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</si>
  <si>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</si>
  <si>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</si>
  <si>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</si>
  <si>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</si>
  <si>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</si>
  <si>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</si>
  <si>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</si>
  <si>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</si>
  <si>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</si>
  <si>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</si>
  <si>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</si>
  <si>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</si>
  <si>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</si>
  <si>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</si>
  <si>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</si>
  <si>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</si>
  <si>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</si>
  <si>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</si>
  <si>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</si>
  <si>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</si>
  <si>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</si>
  <si>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</si>
  <si>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</si>
  <si>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</si>
  <si>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</si>
  <si>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</si>
  <si>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</si>
  <si>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</si>
  <si>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</si>
  <si>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</si>
  <si>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</si>
  <si>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</si>
  <si>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</si>
  <si>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</si>
  <si>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</si>
  <si>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</si>
  <si>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</si>
  <si>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</si>
  <si>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</si>
  <si>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</si>
  <si>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</si>
  <si>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</si>
  <si>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</si>
  <si>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</si>
  <si>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</si>
  <si>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</si>
  <si>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</si>
  <si>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</si>
  <si>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</si>
  <si>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</si>
  <si>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</si>
  <si>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</si>
  <si>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</si>
  <si>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</si>
  <si>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</si>
  <si>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</si>
  <si>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</si>
  <si>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</si>
  <si>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</si>
  <si>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</si>
  <si>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</si>
  <si>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</si>
  <si>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</si>
  <si>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</si>
  <si>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</si>
  <si>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</si>
  <si>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</si>
  <si>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</si>
  <si>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</si>
  <si>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</si>
  <si>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</si>
  <si>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</si>
  <si>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</si>
  <si>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</si>
  <si>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</si>
  <si>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</si>
  <si>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</si>
  <si>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</si>
  <si>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</si>
  <si>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</si>
  <si>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</si>
  <si>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</si>
  <si>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</si>
  <si>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</si>
  <si>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</si>
  <si>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</si>
  <si>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</si>
  <si>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</si>
  <si>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</si>
  <si>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</si>
  <si>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</si>
  <si>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</si>
  <si>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</si>
  <si>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</si>
  <si>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</si>
  <si>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</si>
  <si>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</si>
  <si>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</si>
  <si>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</si>
  <si>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</si>
  <si>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</si>
  <si>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</si>
  <si>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</si>
  <si>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</si>
  <si>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</si>
  <si>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</si>
  <si>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</si>
  <si>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</si>
  <si>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</si>
  <si>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</si>
  <si>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</si>
  <si>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</si>
  <si>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</si>
  <si>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</si>
  <si>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</si>
  <si>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</si>
  <si>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</si>
  <si>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</si>
  <si>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</si>
  <si>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</si>
  <si>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</si>
  <si>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</si>
  <si>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</si>
  <si>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</si>
  <si>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</si>
  <si>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</si>
  <si>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</si>
  <si>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</si>
  <si>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</si>
  <si>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</si>
  <si>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</si>
  <si>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</si>
  <si>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</si>
  <si>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</si>
  <si>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</si>
  <si>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</si>
  <si>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</si>
  <si>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</si>
  <si>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</si>
  <si>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</si>
  <si>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</si>
  <si>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</si>
  <si>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</si>
  <si>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</si>
  <si>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</si>
  <si>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</si>
  <si>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</si>
  <si>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</si>
  <si>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</si>
  <si>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</si>
  <si>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</si>
  <si>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</si>
  <si>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</si>
  <si>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</si>
  <si>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</si>
  <si>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</si>
  <si>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</si>
  <si>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</si>
  <si>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</si>
  <si>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</si>
  <si>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</si>
  <si>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</si>
  <si>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</si>
  <si>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</si>
  <si>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</si>
  <si>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</si>
  <si>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</si>
  <si>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</si>
  <si>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</si>
  <si>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</si>
  <si>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</si>
  <si>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</si>
  <si>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</si>
  <si>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</si>
  <si>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</si>
  <si>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</si>
  <si>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</si>
  <si>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</si>
  <si>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</si>
  <si>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</si>
  <si>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</si>
  <si>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</si>
  <si>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</si>
  <si>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</si>
  <si>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</si>
  <si>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</si>
  <si>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</si>
  <si>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</si>
  <si>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</si>
  <si>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</si>
  <si>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</si>
  <si>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</si>
  <si>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</si>
  <si>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</si>
  <si>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</si>
  <si>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</si>
  <si>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</si>
  <si>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</si>
  <si>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</si>
  <si>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</si>
  <si>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</si>
  <si>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</si>
  <si>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</si>
  <si>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</si>
  <si>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</si>
  <si>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</si>
  <si>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</si>
  <si>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</si>
  <si>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</si>
  <si>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</si>
  <si>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</si>
  <si>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</si>
  <si>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</si>
  <si>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</si>
  <si>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</si>
  <si>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</si>
  <si>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</si>
  <si>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</si>
  <si>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</si>
  <si>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</si>
  <si>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</si>
  <si>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</si>
  <si>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</si>
  <si>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</si>
  <si>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</si>
  <si>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</si>
  <si>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</si>
  <si>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</si>
  <si>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</si>
  <si>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</si>
  <si>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</si>
  <si>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</si>
  <si>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</si>
  <si>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</si>
  <si>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</si>
  <si>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</si>
  <si>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</si>
  <si>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</si>
  <si>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</si>
  <si>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</si>
  <si>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</si>
  <si>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</si>
  <si>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</si>
  <si>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</si>
  <si>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</si>
  <si>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</si>
  <si>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</si>
  <si>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</si>
  <si>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</si>
  <si>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</si>
  <si>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</si>
  <si>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</si>
  <si>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</si>
  <si>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</si>
  <si>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</si>
  <si>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</si>
  <si>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</si>
  <si>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</si>
  <si>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</si>
  <si>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</si>
  <si>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</si>
  <si>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</si>
  <si>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</si>
  <si>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</si>
  <si>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</si>
  <si>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</si>
  <si>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</si>
  <si>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</si>
  <si>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</si>
  <si>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</si>
  <si>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</si>
  <si>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</si>
  <si>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</si>
  <si>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</si>
  <si>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</si>
  <si>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</si>
  <si>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</si>
  <si>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</si>
  <si>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</si>
  <si>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</si>
  <si>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</si>
  <si>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</si>
  <si>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</si>
  <si>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</si>
  <si>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</si>
  <si>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</si>
  <si>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</si>
  <si>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</si>
  <si>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</si>
  <si>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</si>
  <si>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</si>
  <si>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</si>
  <si>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</si>
  <si>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</si>
  <si>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</si>
  <si>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</si>
  <si>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</si>
  <si>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</si>
  <si>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</si>
  <si>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</si>
  <si>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</si>
  <si>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</si>
  <si>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</si>
  <si>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</si>
  <si>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</si>
  <si>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</si>
  <si>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</si>
  <si>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</si>
  <si>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</si>
  <si>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</si>
  <si>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</si>
  <si>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</si>
  <si>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</si>
  <si>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</si>
  <si>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</si>
  <si>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</si>
  <si>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</si>
  <si>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</si>
  <si>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</si>
  <si>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</si>
  <si>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</si>
  <si>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</si>
  <si>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</si>
  <si>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</si>
  <si>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</si>
  <si>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</si>
  <si>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</si>
  <si>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</si>
  <si>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</si>
  <si>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</si>
  <si>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</si>
  <si>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</si>
  <si>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</si>
  <si>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</si>
  <si>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</si>
  <si>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</si>
  <si>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</si>
  <si>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</si>
  <si>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</si>
  <si>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</si>
  <si>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</si>
  <si>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</si>
  <si>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</si>
  <si>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</si>
  <si>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</si>
  <si>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</si>
  <si>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</si>
  <si>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</si>
  <si>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</si>
  <si>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</si>
  <si>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</si>
  <si>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</si>
  <si>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</si>
  <si>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</si>
  <si>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</si>
  <si>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</si>
  <si>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</si>
  <si>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</si>
  <si>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</si>
  <si>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</si>
  <si>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</si>
  <si>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</si>
  <si>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</si>
  <si>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</si>
  <si>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</si>
  <si>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</si>
  <si>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</si>
  <si>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</si>
  <si>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</si>
  <si>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</si>
  <si>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</si>
  <si>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</si>
  <si>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</si>
  <si>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</si>
  <si>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</si>
  <si>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</si>
  <si>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</si>
  <si>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</si>
  <si>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</si>
  <si>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</si>
  <si>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</si>
  <si>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</si>
  <si>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</si>
  <si>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</si>
  <si>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</si>
  <si>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</si>
  <si>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</si>
  <si>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</si>
  <si>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</si>
  <si>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</si>
  <si>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</si>
  <si>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</si>
  <si>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</si>
  <si>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</si>
  <si>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</si>
  <si>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</si>
  <si>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</si>
  <si>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</si>
  <si>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</si>
  <si>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</si>
  <si>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</si>
  <si>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</si>
  <si>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</si>
  <si>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</si>
  <si>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</si>
  <si>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</si>
  <si>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</si>
  <si>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</si>
  <si>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</si>
  <si>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</si>
  <si>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</si>
  <si>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</si>
  <si>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</si>
  <si>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</si>
  <si>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</si>
  <si>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</si>
  <si>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</si>
  <si>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</si>
  <si>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</si>
  <si>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</si>
  <si>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</si>
  <si>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</si>
  <si>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</si>
  <si>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</si>
  <si>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</si>
  <si>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</si>
  <si>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</si>
  <si>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</si>
  <si>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</si>
  <si>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</si>
  <si>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</si>
  <si>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</si>
  <si>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</si>
  <si>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</si>
  <si>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</si>
  <si>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</si>
  <si>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</si>
  <si>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</si>
  <si>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</si>
  <si>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</si>
  <si>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</si>
  <si>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</si>
  <si>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</si>
  <si>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</si>
  <si>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</si>
  <si>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</si>
  <si>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</si>
  <si>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</si>
  <si>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</si>
  <si>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</si>
  <si>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</si>
  <si>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</si>
  <si>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</si>
  <si>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</si>
  <si>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</si>
  <si>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</si>
  <si>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</si>
  <si>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</si>
  <si>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</si>
  <si>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</si>
  <si>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</si>
  <si>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</si>
  <si>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</si>
  <si>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</si>
  <si>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</si>
  <si>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</si>
  <si>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</si>
  <si>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</si>
  <si>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</si>
  <si>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</si>
  <si>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</si>
  <si>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</si>
  <si>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</si>
  <si>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</si>
  <si>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</si>
  <si>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</si>
  <si>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</si>
  <si>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</si>
  <si>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</si>
  <si>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</si>
  <si>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</si>
  <si>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</si>
  <si>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</si>
  <si>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</si>
  <si>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</si>
  <si>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</si>
  <si>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</si>
  <si>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</si>
  <si>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</si>
  <si>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</si>
  <si>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</si>
  <si>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</si>
  <si>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</si>
  <si>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</si>
  <si>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</si>
  <si>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</si>
  <si>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</si>
  <si>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</si>
  <si>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</si>
  <si>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</si>
  <si>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</si>
  <si>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</si>
  <si>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</si>
  <si>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</si>
  <si>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</si>
  <si>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</si>
  <si>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</si>
  <si>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</si>
  <si>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</si>
  <si>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</si>
  <si>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</si>
  <si>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</si>
  <si>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</si>
  <si>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</si>
  <si>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</si>
  <si>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</si>
  <si>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</si>
  <si>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</si>
  <si>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</si>
  <si>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</si>
  <si>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</si>
  <si>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</si>
  <si>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</si>
  <si>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</si>
  <si>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</si>
  <si>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</si>
  <si>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</si>
  <si>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</si>
  <si>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</si>
  <si>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</si>
  <si>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</si>
  <si>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</si>
  <si>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</si>
  <si>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</si>
  <si>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</si>
  <si>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</si>
  <si>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</si>
  <si>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</si>
  <si>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</si>
  <si>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</si>
  <si>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</si>
  <si>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</si>
  <si>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</si>
  <si>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</si>
  <si>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</si>
  <si>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</si>
  <si>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</si>
  <si>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</si>
  <si>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</si>
  <si>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</si>
  <si>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</si>
  <si>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</si>
  <si>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</si>
  <si>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</si>
  <si>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</si>
  <si>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</si>
  <si>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</si>
  <si>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</si>
  <si>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</si>
  <si>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</si>
  <si>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</si>
  <si>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</si>
  <si>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</si>
  <si>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</si>
  <si>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</si>
  <si>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</si>
  <si>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</si>
  <si>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</si>
  <si>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</si>
  <si>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</si>
  <si>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</si>
  <si>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</si>
  <si>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</si>
  <si>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</si>
  <si>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</si>
  <si>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</si>
  <si>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</si>
  <si>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</si>
  <si>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</si>
  <si>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</si>
  <si>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</si>
  <si>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</si>
  <si>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</si>
  <si>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</si>
  <si>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</si>
  <si>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</si>
  <si>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</si>
  <si>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</si>
  <si>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</si>
  <si>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</si>
  <si>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</si>
  <si>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</si>
  <si>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</si>
  <si>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</si>
  <si>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</si>
  <si>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</si>
  <si>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</si>
  <si>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</si>
  <si>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</si>
  <si>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</si>
  <si>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</si>
  <si>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</si>
  <si>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</si>
  <si>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</si>
  <si>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</si>
  <si>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</si>
  <si>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</si>
  <si>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</si>
  <si>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</si>
  <si>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</si>
  <si>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</si>
  <si>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</si>
  <si>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</si>
  <si>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</si>
  <si>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</si>
  <si>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</si>
  <si>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</si>
  <si>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</si>
  <si>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</si>
  <si>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</si>
  <si>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</si>
  <si>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</si>
  <si>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</si>
  <si>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</si>
  <si>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</si>
  <si>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</si>
  <si>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</si>
  <si>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</si>
  <si>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</si>
  <si>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</si>
  <si>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</si>
  <si>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</si>
  <si>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</si>
  <si>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</si>
  <si>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</si>
  <si>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</si>
  <si>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</si>
  <si>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</si>
  <si>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</si>
  <si>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</si>
  <si>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</si>
  <si>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</si>
  <si>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</si>
  <si>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</si>
  <si>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</si>
  <si>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</si>
  <si>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</si>
  <si>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</si>
  <si>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</si>
  <si>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</si>
  <si>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</si>
  <si>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</si>
  <si>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</si>
  <si>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</si>
  <si>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</si>
  <si>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</si>
  <si>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</si>
  <si>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</si>
  <si>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</si>
  <si>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</si>
  <si>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</si>
  <si>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</si>
  <si>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</si>
  <si>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</si>
  <si>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</si>
  <si>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</si>
  <si>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</si>
  <si>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</si>
  <si>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</si>
  <si>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</si>
  <si>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</si>
  <si>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</si>
  <si>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</si>
  <si>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</si>
  <si>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</si>
  <si>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</si>
  <si>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</si>
  <si>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</si>
  <si>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</si>
  <si>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</si>
  <si>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</si>
  <si>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</si>
  <si>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</si>
  <si>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</si>
  <si>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</si>
  <si>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</si>
  <si>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</si>
  <si>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</si>
  <si>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</si>
  <si>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</si>
  <si>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</si>
  <si>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</si>
  <si>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</si>
  <si>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</si>
  <si>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</si>
  <si>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</si>
  <si>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</si>
  <si>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</si>
  <si>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</si>
  <si>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</si>
  <si>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</si>
  <si>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</si>
  <si>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</si>
  <si>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</si>
  <si>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</si>
  <si>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</si>
  <si>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</si>
  <si>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</si>
  <si>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</si>
  <si>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</si>
  <si>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</si>
  <si>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</si>
  <si>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</si>
  <si>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</si>
  <si>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</si>
  <si>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</si>
  <si>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</si>
  <si>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</si>
  <si>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</si>
  <si>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</si>
  <si>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</si>
  <si>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</si>
  <si>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</si>
  <si>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</si>
  <si>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</si>
  <si>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</si>
  <si>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</si>
  <si>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</si>
  <si>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</si>
  <si>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</si>
  <si>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</si>
  <si>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</si>
  <si>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</si>
  <si>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</si>
  <si>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</si>
  <si>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</si>
  <si>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</si>
  <si>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</si>
  <si>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</si>
  <si>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</si>
  <si>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</si>
  <si>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</si>
  <si>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</si>
  <si>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</si>
  <si>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</si>
  <si>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</si>
  <si>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</si>
  <si>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</si>
  <si>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</si>
  <si>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</si>
  <si>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</si>
  <si>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</si>
  <si>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</si>
  <si>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</si>
  <si>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</si>
  <si>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</si>
  <si>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</si>
  <si>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</si>
  <si>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</si>
  <si>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</si>
  <si>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</si>
  <si>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</si>
  <si>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</si>
  <si>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</si>
  <si>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</si>
  <si>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</si>
  <si>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</si>
  <si>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</si>
  <si>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</si>
  <si>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</si>
  <si>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</si>
  <si>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</si>
  <si>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</si>
  <si>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</si>
  <si>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</si>
  <si>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</si>
  <si>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</si>
  <si>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</si>
  <si>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</si>
  <si>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</si>
  <si>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</si>
  <si>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</si>
  <si>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</si>
  <si>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</si>
  <si>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</si>
  <si>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</si>
  <si>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</si>
  <si>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</si>
  <si>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</si>
  <si>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</si>
  <si>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</si>
  <si>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</si>
  <si>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</si>
  <si>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</si>
  <si>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</si>
  <si>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</si>
  <si>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</si>
  <si>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</si>
  <si>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</si>
  <si>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</si>
  <si>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</si>
  <si>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</si>
  <si>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</si>
  <si>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</si>
  <si>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</si>
  <si>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</si>
  <si>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</si>
  <si>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</si>
  <si>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</si>
  <si>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</si>
  <si>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</si>
  <si>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</si>
  <si>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</si>
  <si>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</si>
  <si>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</si>
  <si>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</si>
  <si>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</si>
  <si>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</si>
  <si>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</si>
  <si>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</si>
  <si>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</si>
  <si>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</si>
  <si>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</si>
  <si>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</si>
  <si>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</si>
  <si>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</si>
  <si>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</si>
  <si>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</si>
  <si>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</si>
  <si>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</si>
  <si>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</si>
  <si>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</si>
  <si>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</si>
  <si>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</si>
  <si>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</si>
  <si>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</si>
  <si>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</si>
  <si>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</si>
  <si>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</si>
  <si>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</si>
  <si>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</si>
  <si>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</si>
  <si>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</si>
  <si>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</si>
  <si>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</si>
  <si>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</si>
  <si>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</si>
  <si>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</si>
  <si>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</si>
  <si>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</si>
  <si>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</si>
  <si>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</si>
  <si>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</si>
  <si>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</si>
  <si>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</si>
  <si>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</si>
  <si>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</si>
  <si>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</si>
  <si>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</si>
  <si>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</si>
  <si>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</si>
  <si>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</si>
  <si>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</si>
  <si>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</si>
  <si>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</si>
  <si>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</si>
  <si>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</si>
  <si>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</si>
  <si>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</si>
  <si>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</si>
  <si>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</si>
  <si>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</si>
  <si>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</si>
  <si>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</si>
  <si>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</si>
  <si>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</si>
  <si>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</si>
  <si>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</si>
  <si>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</si>
  <si>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</si>
  <si>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</si>
  <si>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</si>
  <si>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</si>
  <si>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</si>
  <si>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</si>
  <si>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</si>
  <si>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</si>
  <si>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</si>
  <si>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</si>
  <si>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</si>
  <si>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</si>
  <si>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</si>
  <si>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</si>
  <si>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</si>
  <si>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</si>
  <si>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</si>
  <si>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</si>
  <si>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</si>
  <si>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</si>
  <si>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</si>
  <si>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</si>
  <si>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</si>
  <si>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</si>
  <si>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</si>
  <si>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</si>
  <si>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</si>
  <si>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</si>
  <si>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</si>
  <si>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</si>
  <si>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</si>
  <si>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</si>
  <si>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</si>
  <si>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</si>
  <si>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</si>
  <si>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</si>
  <si>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</si>
  <si>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</si>
  <si>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</si>
  <si>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</si>
  <si>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</si>
  <si>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</si>
  <si>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</si>
  <si>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</si>
  <si>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</si>
  <si>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</si>
  <si>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</si>
  <si>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</si>
  <si>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</si>
  <si>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</si>
  <si>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</si>
  <si>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</si>
  <si>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</si>
  <si>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</si>
  <si>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</si>
  <si>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</si>
  <si>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</si>
  <si>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</si>
  <si>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</si>
  <si>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</si>
  <si>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</si>
  <si>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</si>
  <si>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</si>
  <si>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</si>
  <si>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</si>
  <si>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</si>
  <si>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</si>
  <si>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</si>
  <si>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</si>
  <si>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</si>
  <si>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</si>
  <si>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</si>
  <si>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</si>
  <si>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</si>
  <si>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</si>
  <si>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</si>
  <si>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</si>
  <si>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</si>
  <si>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</si>
  <si>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</si>
  <si>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</si>
  <si>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</si>
  <si>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</si>
  <si>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</si>
  <si>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</si>
  <si>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</si>
  <si>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</si>
  <si>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</si>
  <si>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</si>
  <si>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</si>
  <si>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</si>
  <si>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</si>
  <si>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</si>
  <si>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</si>
  <si>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</si>
  <si>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</si>
  <si>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</si>
  <si>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</si>
  <si>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</si>
  <si>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</si>
  <si>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</si>
  <si>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</si>
  <si>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</si>
  <si>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</si>
  <si>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</si>
  <si>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</si>
  <si>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</si>
  <si>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</si>
  <si>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</si>
  <si>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</si>
  <si>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</si>
  <si>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</si>
  <si>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</si>
  <si>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</si>
  <si>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</si>
  <si>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</si>
  <si>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</si>
  <si>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</si>
  <si>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</si>
  <si>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</si>
  <si>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</si>
  <si>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</si>
  <si>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</si>
  <si>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</si>
  <si>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</si>
  <si>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</si>
  <si>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</si>
  <si>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</si>
  <si>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</si>
  <si>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</si>
  <si>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</si>
  <si>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</si>
  <si>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</si>
  <si>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</si>
  <si>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</si>
  <si>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</si>
  <si>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</si>
  <si>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</si>
  <si>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</si>
  <si>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</si>
  <si>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</si>
  <si>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</si>
  <si>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</si>
  <si>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</si>
  <si>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</si>
  <si>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</si>
  <si>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</si>
  <si>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</si>
  <si>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</si>
  <si>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</si>
  <si>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</si>
  <si>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</si>
  <si>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</si>
  <si>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</si>
  <si>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</si>
  <si>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</si>
  <si>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</si>
  <si>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</si>
  <si>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</si>
  <si>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</si>
  <si>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</si>
  <si>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</si>
  <si>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</si>
  <si>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</si>
  <si>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</si>
  <si>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</si>
  <si>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</si>
  <si>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</si>
  <si>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</si>
  <si>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</si>
  <si>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</si>
  <si>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</si>
  <si>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</si>
  <si>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</si>
  <si>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</si>
  <si>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</si>
  <si>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</si>
  <si>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</si>
  <si>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</si>
  <si>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</si>
  <si>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</si>
  <si>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</si>
  <si>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</si>
  <si>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</si>
  <si>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</si>
  <si>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</si>
  <si>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</si>
  <si>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</si>
  <si>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</si>
  <si>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</si>
  <si>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</si>
  <si>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</si>
  <si>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</si>
  <si>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</si>
  <si>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</si>
  <si>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</si>
  <si>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</si>
  <si>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</si>
  <si>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</si>
  <si>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</si>
  <si>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</si>
  <si>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</si>
  <si>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</si>
  <si>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</si>
  <si>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</si>
  <si>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</si>
  <si>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</si>
  <si>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</si>
  <si>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</si>
  <si>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</si>
  <si>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</si>
  <si>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</si>
  <si>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</si>
  <si>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</si>
  <si>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</si>
  <si>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</si>
  <si>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</si>
  <si>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</si>
  <si>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</si>
  <si>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</si>
  <si>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</si>
  <si>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</si>
  <si>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</si>
  <si>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</si>
  <si>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</si>
  <si>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</si>
  <si>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</si>
  <si>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</si>
  <si>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</si>
  <si>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</si>
  <si>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</si>
  <si>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</si>
  <si>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</si>
  <si>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</si>
  <si>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</si>
  <si>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</si>
  <si>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</si>
  <si>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</si>
  <si>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</si>
  <si>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</si>
  <si>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</si>
  <si>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</si>
  <si>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</si>
  <si>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</si>
  <si>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</si>
  <si>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</si>
  <si>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</si>
  <si>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</si>
  <si>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</si>
  <si>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</si>
  <si>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</si>
  <si>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</si>
  <si>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</si>
  <si>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</si>
  <si>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</si>
  <si>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</si>
  <si>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</si>
  <si>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</si>
  <si>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</si>
  <si>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</si>
  <si>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</si>
  <si>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</si>
  <si>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</si>
  <si>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</si>
  <si>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</si>
  <si>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</si>
  <si>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</si>
  <si>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</si>
  <si>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</si>
  <si>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</si>
  <si>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</si>
  <si>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</si>
  <si>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</si>
  <si>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</si>
  <si>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</si>
  <si>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</si>
  <si>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</si>
  <si>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</si>
  <si>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</si>
  <si>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</si>
  <si>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</si>
  <si>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</si>
  <si>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</si>
  <si>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</si>
  <si>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</si>
  <si>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</si>
  <si>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</si>
  <si>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</si>
  <si>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</si>
  <si>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</si>
  <si>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</si>
  <si>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</si>
  <si>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</si>
  <si>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</si>
  <si>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</si>
  <si>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</si>
  <si>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</si>
  <si>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</si>
  <si>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</si>
  <si>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</si>
  <si>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</si>
  <si>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</si>
  <si>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</si>
  <si>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</si>
  <si>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</si>
  <si>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</si>
  <si>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</si>
  <si>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</si>
  <si>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</si>
  <si>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</si>
  <si>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</si>
  <si>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</si>
  <si>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</si>
  <si>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</si>
  <si>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</si>
  <si>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</si>
  <si>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</si>
  <si>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</si>
  <si>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</si>
  <si>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</si>
  <si>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</si>
  <si>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</si>
  <si>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</si>
  <si>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</si>
  <si>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</si>
  <si>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</si>
  <si>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</si>
  <si>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</si>
  <si>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</si>
  <si>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</si>
  <si>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</si>
  <si>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</si>
  <si>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</si>
  <si>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</si>
  <si>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</si>
  <si>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</si>
  <si>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</si>
  <si>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</si>
  <si>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</si>
  <si>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</si>
  <si>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</si>
  <si>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</si>
  <si>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</si>
  <si>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</si>
  <si>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</si>
  <si>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</si>
  <si>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</si>
  <si>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</si>
  <si>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</si>
  <si>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</si>
  <si>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</si>
  <si>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</si>
  <si>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</si>
  <si>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</si>
  <si>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</si>
  <si>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</si>
  <si>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</si>
  <si>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</si>
  <si>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</si>
  <si>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</si>
  <si>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</si>
  <si>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</si>
  <si>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</si>
  <si>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</si>
  <si>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</si>
  <si>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</si>
  <si>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</si>
  <si>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</si>
  <si>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</si>
  <si>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</si>
  <si>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</si>
  <si>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</si>
  <si>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</si>
  <si>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</si>
  <si>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</si>
  <si>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</si>
  <si>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</si>
  <si>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</si>
  <si>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</si>
  <si>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</si>
  <si>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</si>
  <si>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</si>
  <si>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</si>
  <si>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</si>
  <si>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</si>
  <si>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</si>
  <si>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</si>
  <si>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</si>
  <si>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</si>
  <si>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</si>
  <si>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</si>
  <si>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</si>
  <si>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</si>
  <si>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</si>
  <si>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</si>
  <si>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</si>
  <si>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</si>
  <si>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</si>
  <si>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</si>
  <si>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</si>
  <si>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</si>
  <si>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</si>
  <si>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</si>
  <si>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</si>
  <si>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</si>
  <si>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</si>
  <si>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</si>
  <si>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</si>
  <si>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</si>
  <si>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</si>
  <si>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</si>
  <si>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</si>
  <si>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</si>
  <si>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</si>
  <si>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</si>
  <si>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</si>
  <si>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</si>
  <si>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</si>
  <si>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</si>
  <si>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</si>
  <si>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</si>
  <si>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</si>
  <si>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</si>
  <si>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</si>
  <si>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</si>
  <si>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</si>
  <si>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</si>
  <si>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</si>
  <si>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</si>
  <si>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</si>
  <si>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</si>
  <si>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</si>
  <si>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</si>
  <si>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</si>
  <si>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</si>
  <si>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</si>
  <si>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</si>
  <si>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</si>
  <si>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</si>
  <si>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</si>
  <si>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</si>
  <si>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</si>
  <si>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</si>
  <si>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</si>
  <si>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</si>
  <si>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</si>
  <si>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</si>
  <si>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</si>
  <si>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</si>
  <si>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</si>
  <si>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</si>
  <si>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</si>
  <si>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</si>
  <si>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</si>
  <si>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</si>
  <si>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</si>
  <si>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</si>
  <si>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</si>
  <si>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</si>
  <si>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</si>
  <si>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</si>
  <si>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</si>
  <si>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</si>
  <si>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</si>
  <si>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</si>
  <si>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</si>
  <si>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</si>
  <si>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</si>
  <si>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</si>
  <si>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</si>
  <si>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</si>
  <si>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</si>
  <si>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</si>
  <si>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</si>
  <si>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</si>
  <si>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</si>
  <si>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</si>
  <si>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</si>
  <si>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</si>
  <si>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</si>
  <si>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</si>
  <si>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</si>
  <si>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</si>
  <si>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</si>
  <si>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</si>
  <si>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</si>
  <si>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</si>
  <si>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</si>
  <si>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</si>
  <si>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</si>
  <si>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</si>
  <si>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</si>
  <si>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</si>
  <si>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</si>
  <si>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</si>
  <si>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</si>
  <si>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</si>
  <si>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</si>
  <si>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</si>
  <si>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</si>
  <si>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</si>
  <si>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</si>
  <si>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</si>
  <si>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</si>
  <si>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</si>
  <si>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</si>
  <si>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</si>
  <si>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</si>
  <si>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</si>
  <si>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</si>
  <si>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</si>
  <si>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</si>
  <si>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</si>
  <si>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</si>
  <si>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</si>
  <si>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</si>
  <si>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</si>
  <si>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</si>
  <si>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</si>
  <si>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</si>
  <si>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</si>
  <si>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</si>
  <si>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</si>
  <si>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</si>
  <si>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</si>
  <si>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</si>
  <si>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</si>
  <si>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</si>
  <si>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</si>
  <si>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</si>
  <si>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</si>
  <si>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</si>
  <si>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</si>
  <si>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</si>
  <si>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</si>
  <si>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</si>
  <si>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</si>
  <si>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</si>
  <si>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</si>
  <si>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</si>
  <si>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</si>
  <si>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</si>
  <si>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</si>
  <si>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</si>
  <si>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</si>
  <si>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</si>
  <si>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</si>
  <si>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</si>
  <si>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</si>
  <si>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</si>
  <si>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</si>
  <si>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</si>
  <si>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</si>
  <si>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</si>
  <si>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</si>
  <si>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</si>
  <si>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</si>
  <si>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</si>
  <si>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</si>
  <si>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</si>
  <si>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</si>
  <si>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</si>
  <si>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</si>
  <si>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</si>
  <si>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</si>
  <si>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</si>
  <si>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</si>
  <si>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</si>
  <si>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</si>
  <si>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</si>
  <si>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</si>
  <si>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</si>
  <si>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</si>
  <si>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</si>
  <si>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</si>
  <si>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</si>
  <si>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</si>
  <si>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</si>
  <si>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</si>
  <si>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</si>
  <si>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</si>
  <si>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</si>
  <si>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</si>
  <si>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</si>
  <si>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</si>
  <si>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</si>
  <si>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</si>
  <si>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</si>
  <si>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</si>
  <si>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</si>
  <si>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</si>
  <si>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</si>
  <si>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</si>
  <si>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</si>
  <si>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</si>
  <si>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</si>
  <si>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</si>
  <si>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</si>
  <si>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</si>
  <si>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</si>
  <si>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</si>
  <si>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</si>
  <si>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</si>
  <si>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</si>
  <si>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</si>
  <si>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</si>
  <si>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</si>
  <si>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</si>
  <si>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</si>
  <si>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</si>
  <si>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</si>
  <si>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</si>
  <si>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</si>
  <si>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</si>
  <si>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</si>
  <si>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</si>
  <si>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</si>
  <si>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</si>
  <si>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</si>
  <si>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</si>
  <si>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</si>
  <si>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</si>
  <si>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</si>
  <si>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</si>
  <si>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</si>
  <si>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</si>
  <si>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</si>
  <si>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</si>
  <si>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</si>
  <si>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</si>
  <si>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</si>
  <si>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</si>
  <si>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</si>
  <si>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</si>
  <si>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</si>
  <si>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</si>
  <si>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</si>
  <si>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</si>
  <si>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</si>
  <si>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</si>
  <si>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</si>
  <si>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</si>
  <si>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</si>
  <si>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</si>
  <si>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</si>
  <si>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</si>
  <si>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</si>
  <si>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</si>
  <si>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</si>
  <si>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</si>
  <si>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</si>
  <si>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</si>
  <si>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</si>
  <si>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</si>
  <si>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</si>
  <si>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</si>
  <si>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</si>
  <si>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</si>
  <si>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</si>
  <si>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</si>
  <si>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</si>
  <si>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</si>
  <si>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</si>
  <si>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</si>
  <si>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</si>
  <si>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</si>
  <si>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</si>
  <si>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</si>
  <si>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</si>
  <si>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</si>
  <si>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</si>
  <si>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</si>
  <si>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</si>
  <si>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</si>
  <si>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</si>
  <si>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</si>
  <si>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</si>
  <si>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</si>
  <si>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</si>
  <si>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</si>
  <si>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</si>
  <si>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</si>
  <si>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</si>
  <si>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</si>
  <si>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</si>
  <si>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</si>
  <si>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</si>
  <si>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</si>
  <si>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</si>
  <si>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</si>
  <si>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</si>
  <si>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</si>
  <si>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</si>
  <si>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</si>
  <si>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</si>
  <si>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</si>
  <si>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</si>
  <si>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</si>
  <si>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</si>
  <si>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</si>
  <si>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</si>
  <si>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</si>
  <si>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</si>
  <si>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</si>
  <si>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</si>
  <si>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</si>
  <si>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</si>
  <si>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</si>
  <si>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</si>
  <si>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</si>
  <si>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</si>
  <si>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</si>
  <si>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</si>
  <si>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</si>
  <si>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</si>
  <si>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</si>
  <si>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</si>
  <si>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</si>
  <si>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</si>
  <si>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</si>
  <si>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</si>
  <si>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</si>
  <si>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</si>
  <si>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</si>
  <si>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</si>
  <si>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</si>
  <si>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</si>
  <si>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</si>
  <si>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</si>
  <si>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</si>
  <si>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</si>
  <si>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</si>
  <si>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</si>
  <si>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</si>
  <si>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</si>
  <si>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</si>
  <si>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</si>
  <si>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</si>
  <si>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</si>
  <si>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</si>
  <si>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</si>
  <si>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</si>
  <si>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</si>
  <si>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</si>
  <si>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</si>
  <si>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</si>
  <si>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</si>
  <si>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</si>
  <si>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</si>
  <si>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</si>
  <si>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</si>
  <si>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</si>
  <si>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</si>
  <si>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</si>
  <si>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</si>
  <si>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</si>
  <si>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</si>
  <si>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</si>
  <si>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</si>
  <si>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</si>
  <si>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</si>
  <si>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</si>
  <si>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</si>
  <si>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</si>
  <si>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</si>
  <si>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</si>
  <si>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</si>
  <si>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</si>
  <si>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</si>
  <si>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</si>
  <si>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</si>
  <si>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</si>
  <si>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</si>
  <si>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</si>
  <si>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</si>
  <si>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</si>
  <si>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</si>
  <si>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</si>
  <si>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</si>
  <si>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</si>
  <si>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</si>
  <si>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</si>
  <si>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</si>
  <si>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</si>
  <si>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</si>
  <si>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</si>
  <si>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</si>
  <si>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</si>
  <si>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</si>
  <si>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</si>
  <si>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</si>
  <si>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</si>
  <si>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</si>
  <si>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</si>
  <si>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</si>
  <si>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</si>
  <si>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</si>
  <si>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</si>
  <si>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</si>
  <si>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</si>
  <si>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</si>
  <si>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</si>
  <si>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</si>
  <si>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</si>
  <si>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</si>
  <si>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</si>
  <si>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</si>
  <si>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</si>
  <si>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</si>
  <si>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</si>
  <si>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</si>
  <si>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</si>
  <si>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</si>
  <si>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</si>
  <si>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</si>
  <si>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</si>
  <si>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</si>
  <si>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</si>
  <si>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</si>
  <si>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</si>
  <si>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</si>
  <si>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</si>
  <si>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</si>
  <si>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</si>
  <si>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</si>
  <si>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</si>
  <si>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</si>
  <si>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</si>
  <si>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</si>
  <si>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</si>
  <si>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</si>
  <si>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</si>
  <si>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</si>
  <si>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</si>
  <si>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</si>
  <si>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</si>
  <si>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</si>
  <si>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</si>
  <si>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</si>
  <si>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</si>
  <si>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</si>
  <si>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</si>
  <si>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</si>
  <si>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</si>
  <si>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</si>
  <si>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</si>
  <si>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</si>
  <si>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</si>
  <si>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</si>
  <si>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</si>
  <si>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</si>
  <si>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</si>
  <si>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</si>
  <si>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</si>
  <si>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</si>
  <si>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</si>
  <si>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</si>
  <si>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</si>
  <si>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</si>
  <si>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</si>
  <si>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</si>
  <si>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</si>
  <si>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</si>
  <si>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</si>
  <si>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</si>
  <si>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</si>
  <si>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</si>
  <si>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</si>
  <si>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</si>
  <si>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</si>
  <si>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</si>
  <si>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</si>
  <si>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</si>
  <si>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</si>
  <si>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</si>
  <si>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</si>
  <si>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</si>
  <si>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</si>
  <si>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</si>
  <si>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</si>
  <si>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</si>
  <si>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</si>
  <si>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</si>
  <si>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</si>
  <si>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</si>
  <si>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</si>
  <si>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</si>
  <si>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</si>
  <si>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</si>
  <si>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</si>
  <si>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</si>
  <si>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</si>
  <si>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</si>
  <si>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</si>
  <si>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</si>
  <si>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</si>
  <si>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</si>
  <si>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</si>
  <si>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</si>
  <si>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</si>
  <si>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</si>
  <si>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</si>
  <si>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</si>
  <si>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</si>
  <si>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</si>
  <si>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</si>
  <si>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</si>
  <si>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</si>
  <si>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</si>
  <si>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</si>
  <si>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</si>
  <si>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</si>
  <si>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</si>
  <si>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</si>
  <si>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</si>
  <si>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</si>
  <si>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</si>
  <si>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</si>
  <si>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</si>
  <si>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</si>
  <si>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</si>
  <si>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</si>
  <si>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</si>
  <si>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</si>
  <si>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</si>
  <si>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</si>
  <si>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</si>
  <si>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</si>
  <si>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</si>
  <si>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</si>
  <si>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</si>
  <si>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</si>
  <si>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</si>
  <si>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</si>
  <si>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</si>
  <si>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</si>
  <si>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</si>
  <si>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</si>
  <si>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</si>
  <si>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</si>
  <si>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</si>
  <si>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</si>
  <si>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</si>
  <si>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</si>
  <si>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</si>
  <si>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</si>
  <si>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</si>
  <si>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</si>
  <si>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</si>
  <si>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</si>
  <si>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</si>
  <si>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</si>
  <si>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</si>
  <si>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</si>
  <si>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</si>
  <si>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</si>
  <si>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</si>
  <si>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</si>
  <si>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</si>
  <si>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</si>
  <si>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</si>
  <si>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</si>
  <si>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</si>
  <si>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</si>
  <si>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</si>
  <si>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</si>
  <si>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</si>
  <si>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</si>
  <si>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</si>
  <si>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</si>
  <si>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</si>
  <si>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</si>
  <si>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</si>
  <si>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</si>
  <si>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</si>
  <si>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</si>
  <si>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</si>
  <si>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</si>
  <si>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</si>
  <si>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</si>
  <si>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</si>
  <si>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</si>
  <si>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</si>
  <si>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</si>
  <si>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</si>
  <si>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</si>
  <si>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</si>
  <si>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</si>
  <si>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</si>
  <si>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</si>
  <si>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</si>
  <si>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</si>
  <si>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</si>
  <si>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</si>
  <si>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</si>
  <si>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</si>
  <si>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</si>
  <si>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</si>
  <si>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</si>
  <si>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</si>
  <si>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</si>
  <si>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</si>
  <si>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</si>
  <si>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</si>
  <si>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</si>
  <si>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</si>
  <si>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</si>
  <si>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</si>
  <si>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</si>
  <si>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</si>
  <si>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</si>
  <si>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</si>
  <si>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</si>
  <si>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</si>
  <si>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</si>
  <si>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</si>
  <si>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</si>
  <si>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</si>
  <si>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</si>
  <si>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</si>
  <si>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</si>
  <si>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</si>
  <si>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</si>
  <si>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</si>
  <si>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</si>
  <si>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</si>
  <si>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</si>
  <si>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</si>
  <si>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</si>
  <si>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</si>
  <si>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</si>
  <si>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</si>
  <si>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</si>
  <si>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</si>
  <si>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</si>
  <si>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</si>
  <si>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</si>
  <si>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</si>
  <si>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</si>
  <si>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</si>
  <si>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</si>
  <si>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</si>
  <si>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</si>
  <si>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</si>
  <si>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</si>
  <si>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</si>
  <si>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</si>
  <si>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</si>
  <si>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</si>
  <si>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</si>
  <si>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</si>
  <si>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</si>
  <si>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</si>
  <si>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</si>
  <si>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</si>
  <si>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</si>
  <si>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</si>
  <si>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</si>
  <si>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</si>
  <si>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</si>
  <si>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</si>
  <si>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</si>
  <si>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</si>
  <si>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</si>
  <si>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</si>
  <si>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</si>
  <si>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</si>
  <si>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</si>
  <si>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</si>
  <si>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</si>
  <si>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</si>
  <si>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</si>
  <si>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</si>
  <si>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</si>
  <si>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</si>
  <si>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</si>
  <si>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</si>
  <si>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</si>
  <si>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</si>
  <si>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</si>
  <si>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</si>
  <si>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</si>
  <si>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</si>
  <si>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</si>
  <si>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</si>
  <si>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</si>
  <si>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</si>
  <si>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</si>
  <si>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</si>
  <si>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</si>
  <si>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</si>
  <si>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</si>
  <si>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</si>
  <si>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</si>
  <si>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</si>
  <si>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</si>
  <si>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</si>
  <si>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</si>
  <si>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</si>
  <si>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</si>
  <si>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</si>
  <si>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</si>
  <si>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</si>
  <si>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</si>
  <si>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</si>
  <si>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</si>
  <si>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</si>
  <si>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</si>
  <si>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</si>
  <si>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</si>
  <si>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</si>
  <si>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</si>
  <si>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</si>
  <si>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</si>
  <si>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</si>
  <si>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</si>
  <si>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</si>
  <si>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</si>
  <si>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</si>
  <si>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</si>
  <si>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</si>
  <si>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</si>
  <si>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</si>
  <si>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</si>
  <si>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</si>
  <si>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</si>
  <si>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</si>
  <si>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</si>
  <si>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</si>
  <si>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</si>
  <si>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</si>
  <si>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</si>
  <si>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</si>
  <si>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</si>
  <si>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</si>
  <si>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</si>
  <si>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</si>
  <si>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</si>
  <si>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</si>
  <si>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</si>
  <si>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</si>
  <si>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</si>
  <si>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</si>
  <si>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</si>
  <si>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</si>
  <si>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</si>
  <si>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</si>
  <si>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</si>
  <si>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</si>
  <si>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</si>
  <si>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</si>
  <si>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</si>
  <si>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</si>
  <si>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</si>
  <si>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</si>
  <si>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</si>
  <si>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</si>
  <si>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</si>
  <si>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</si>
  <si>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</si>
  <si>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</si>
  <si>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</si>
  <si>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</si>
  <si>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</si>
  <si>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</si>
  <si>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</si>
  <si>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</si>
  <si>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</si>
  <si>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</si>
  <si>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</si>
  <si>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</si>
  <si>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</si>
  <si>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</si>
  <si>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</si>
  <si>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</si>
  <si>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</si>
  <si>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</si>
  <si>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</si>
  <si>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</si>
  <si>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</si>
  <si>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</si>
  <si>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</si>
  <si>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</si>
  <si>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</si>
  <si>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</si>
  <si>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</si>
  <si>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</si>
  <si>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</si>
  <si>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</si>
  <si>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</si>
  <si>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</si>
  <si>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</si>
  <si>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</si>
  <si>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</si>
  <si>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</si>
  <si>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</si>
  <si>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</si>
  <si>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</si>
  <si>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</si>
  <si>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</si>
  <si>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</si>
  <si>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</si>
  <si>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</si>
  <si>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</si>
  <si>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</si>
  <si>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</si>
  <si>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</si>
  <si>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</si>
  <si>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</si>
  <si>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</si>
  <si>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</si>
  <si>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</si>
  <si>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</si>
  <si>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</si>
  <si>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</si>
  <si>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</si>
  <si>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</si>
  <si>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</si>
  <si>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</si>
  <si>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</si>
  <si>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</si>
  <si>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</si>
  <si>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</si>
  <si>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</si>
  <si>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</si>
  <si>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</si>
  <si>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</si>
  <si>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</si>
  <si>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</si>
  <si>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</si>
  <si>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</si>
  <si>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</si>
  <si>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</si>
  <si>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</si>
  <si>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</si>
  <si>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</si>
  <si>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</si>
  <si>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</si>
  <si>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</si>
  <si>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</si>
  <si>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</si>
  <si>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</si>
  <si>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</si>
  <si>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</si>
  <si>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</si>
  <si>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</si>
  <si>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</si>
  <si>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</si>
  <si>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</si>
  <si>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</si>
  <si>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</si>
  <si>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</si>
  <si>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</si>
  <si>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</si>
  <si>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</si>
  <si>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</si>
  <si>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</si>
  <si>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</si>
  <si>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</si>
  <si>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</si>
  <si>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</si>
  <si>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</si>
  <si>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</si>
  <si>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</si>
  <si>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</si>
  <si>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</si>
  <si>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</si>
  <si>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</si>
  <si>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</si>
  <si>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</si>
  <si>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</si>
  <si>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</si>
  <si>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</si>
  <si>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</si>
  <si>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</si>
  <si>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</si>
  <si>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</si>
  <si>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</si>
  <si>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</si>
  <si>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</si>
  <si>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</si>
  <si>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</si>
  <si>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</si>
  <si>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</si>
  <si>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</si>
  <si>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</si>
  <si>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</si>
  <si>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</si>
  <si>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</si>
  <si>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</si>
  <si>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</si>
  <si>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</si>
  <si>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</si>
  <si>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</si>
  <si>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</si>
  <si>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</si>
  <si>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</si>
  <si>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</si>
  <si>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</si>
  <si>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</si>
  <si>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</si>
  <si>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</si>
  <si>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</si>
  <si>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</si>
  <si>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</si>
  <si>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</si>
  <si>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</si>
  <si>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</si>
  <si>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</si>
  <si>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</si>
  <si>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</si>
  <si>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</si>
  <si>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</si>
  <si>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</si>
  <si>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</si>
  <si>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</si>
  <si>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</si>
  <si>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</si>
  <si>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</si>
  <si>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</si>
  <si>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</si>
  <si>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</si>
  <si>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</si>
  <si>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</si>
  <si>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</si>
  <si>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</si>
  <si>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</si>
  <si>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</si>
  <si>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</si>
  <si>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</si>
  <si>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</si>
  <si>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</si>
  <si>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</si>
  <si>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</si>
  <si>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</si>
  <si>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</si>
  <si>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</si>
  <si>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</si>
  <si>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</si>
  <si>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</si>
  <si>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</si>
  <si>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</si>
  <si>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</si>
  <si>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</si>
  <si>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</si>
  <si>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</si>
  <si>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</si>
  <si>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</si>
  <si>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</si>
  <si>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</si>
  <si>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</si>
  <si>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</si>
  <si>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</si>
  <si>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</si>
  <si>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</si>
  <si>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</si>
  <si>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</si>
  <si>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</si>
  <si>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</si>
  <si>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</si>
  <si>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</si>
  <si>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</si>
  <si>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</si>
  <si>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</si>
  <si>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</si>
  <si>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</si>
  <si>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</si>
  <si>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</si>
  <si>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</si>
  <si>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</si>
  <si>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</si>
  <si>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</si>
  <si>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</si>
  <si>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</si>
  <si>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</si>
  <si>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</si>
  <si>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</si>
  <si>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</si>
  <si>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</si>
  <si>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</si>
  <si>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</si>
  <si>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</si>
  <si>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</si>
  <si>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</si>
  <si>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</si>
  <si>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</si>
  <si>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</si>
  <si>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</si>
  <si>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</si>
  <si>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</si>
  <si>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</si>
  <si>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</si>
  <si>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</si>
  <si>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</si>
  <si>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</si>
  <si>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</si>
  <si>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</si>
  <si>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</si>
  <si>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</si>
  <si>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</si>
  <si>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</si>
  <si>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</si>
  <si>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</si>
  <si>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</si>
  <si>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</si>
  <si>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</si>
  <si>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</si>
  <si>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</si>
  <si>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</si>
  <si>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</si>
  <si>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</si>
  <si>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</si>
  <si>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</si>
  <si>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</si>
  <si>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</si>
  <si>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</si>
  <si>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</si>
  <si>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</si>
  <si>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</si>
  <si>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</si>
  <si>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</si>
  <si>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</si>
  <si>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</si>
  <si>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</si>
  <si>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</si>
  <si>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</si>
  <si>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</si>
  <si>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</si>
  <si>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</si>
  <si>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</si>
  <si>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</si>
  <si>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</si>
  <si>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</si>
  <si>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</si>
  <si>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</si>
  <si>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</si>
  <si>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</si>
  <si>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</si>
  <si>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</si>
  <si>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</si>
  <si>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</si>
  <si>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</si>
  <si>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</si>
  <si>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</si>
  <si>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</si>
  <si>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</si>
  <si>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</si>
  <si>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</si>
  <si>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</si>
  <si>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</si>
  <si>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</si>
  <si>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</si>
  <si>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</si>
  <si>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</si>
  <si>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</si>
  <si>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</si>
  <si>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</si>
  <si>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</si>
  <si>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</si>
  <si>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</si>
  <si>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</si>
  <si>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</si>
  <si>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</si>
  <si>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</si>
  <si>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</si>
  <si>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</si>
  <si>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</si>
  <si>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</si>
  <si>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</si>
  <si>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</si>
  <si>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</si>
  <si>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</si>
  <si>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</si>
  <si>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</si>
  <si>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</si>
  <si>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</si>
  <si>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</si>
  <si>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</si>
  <si>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</si>
  <si>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</si>
  <si>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</si>
  <si>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</si>
  <si>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</si>
  <si>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</si>
  <si>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</si>
  <si>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</si>
  <si>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</si>
  <si>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</si>
  <si>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</si>
  <si>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</si>
  <si>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</si>
  <si>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</si>
  <si>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</si>
  <si>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</si>
  <si>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</si>
  <si>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</si>
  <si>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</si>
  <si>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</si>
  <si>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</si>
  <si>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</si>
  <si>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</si>
  <si>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</si>
  <si>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</si>
  <si>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</si>
  <si>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</si>
  <si>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</si>
  <si>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</si>
  <si>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</si>
  <si>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</si>
  <si>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</si>
  <si>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</si>
  <si>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</si>
  <si>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</si>
  <si>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</si>
  <si>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</si>
  <si>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</si>
  <si>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</si>
  <si>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</si>
  <si>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</si>
  <si>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</si>
  <si>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</si>
  <si>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</si>
  <si>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</si>
  <si>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</si>
  <si>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</si>
  <si>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</si>
  <si>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</si>
  <si>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</si>
  <si>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</si>
  <si>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</si>
  <si>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</si>
  <si>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</si>
  <si>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</si>
  <si>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</si>
  <si>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</si>
  <si>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</si>
  <si>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</si>
  <si>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</si>
  <si>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</si>
  <si>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</si>
  <si>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</si>
  <si>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</si>
  <si>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</si>
  <si>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</si>
  <si>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</si>
  <si>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</si>
  <si>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</si>
  <si>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</si>
  <si>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</si>
  <si>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</si>
  <si>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</si>
  <si>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</si>
  <si>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</si>
  <si>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</si>
  <si>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</si>
  <si>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</si>
  <si>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</si>
  <si>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</si>
  <si>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</si>
  <si>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</si>
  <si>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</si>
  <si>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</si>
  <si>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</si>
  <si>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</si>
  <si>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</si>
  <si>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</si>
  <si>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</si>
  <si>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</si>
  <si>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</si>
  <si>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</si>
  <si>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</si>
  <si>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</si>
  <si>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</si>
  <si>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</si>
  <si>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</si>
  <si>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</si>
  <si>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</si>
  <si>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</si>
  <si>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</si>
  <si>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</si>
  <si>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</si>
  <si>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</si>
  <si>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</si>
  <si>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</si>
  <si>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</si>
  <si>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</si>
  <si>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</si>
  <si>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</si>
  <si>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</si>
  <si>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</si>
  <si>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</si>
  <si>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</si>
  <si>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</si>
  <si>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</si>
  <si>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</si>
  <si>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</si>
  <si>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</si>
  <si>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</si>
  <si>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</si>
  <si>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</si>
  <si>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</si>
  <si>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</si>
  <si>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</si>
  <si>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</si>
  <si>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</si>
  <si>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</si>
  <si>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</si>
  <si>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</si>
  <si>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</si>
  <si>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</si>
  <si>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</si>
  <si>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</si>
  <si>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</si>
  <si>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</si>
  <si>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</si>
  <si>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</si>
  <si>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</si>
  <si>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</si>
  <si>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</si>
  <si>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</si>
  <si>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</si>
  <si>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</si>
  <si>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</si>
  <si>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</si>
  <si>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</si>
  <si>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</si>
  <si>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</si>
  <si>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</si>
  <si>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</si>
  <si>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</si>
  <si>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</si>
  <si>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</si>
  <si>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</si>
  <si>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</si>
  <si>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</si>
  <si>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</si>
  <si>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</si>
  <si>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</si>
  <si>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</si>
  <si>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</si>
  <si>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</si>
  <si>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</si>
  <si>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</si>
  <si>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</si>
  <si>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</si>
  <si>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</si>
  <si>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</si>
  <si>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</si>
  <si>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</si>
  <si>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</si>
  <si>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</si>
  <si>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</si>
  <si>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</si>
  <si>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</si>
  <si>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</si>
  <si>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</si>
  <si>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</si>
  <si>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</si>
  <si>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</si>
  <si>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</si>
  <si>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</si>
  <si>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</si>
  <si>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</si>
  <si>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</si>
  <si>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</si>
  <si>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</si>
  <si>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</si>
  <si>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</si>
  <si>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</si>
  <si>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</si>
  <si>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</si>
  <si>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</si>
  <si>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</si>
  <si>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</si>
  <si>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</si>
  <si>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</si>
  <si>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</si>
  <si>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</si>
  <si>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</si>
  <si>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</si>
  <si>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</si>
  <si>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</si>
  <si>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</si>
  <si>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</si>
  <si>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</si>
  <si>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</si>
  <si>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</si>
  <si>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</si>
  <si>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</si>
  <si>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</si>
  <si>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</si>
  <si>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</si>
  <si>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</si>
  <si>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</si>
  <si>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</si>
  <si>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</si>
  <si>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</si>
  <si>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</si>
  <si>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</si>
  <si>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</si>
  <si>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</si>
  <si>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</si>
  <si>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</si>
  <si>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</si>
  <si>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</si>
  <si>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</si>
  <si>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</si>
  <si>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</si>
  <si>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</si>
  <si>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</si>
  <si>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</si>
  <si>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</si>
  <si>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</si>
  <si>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</si>
  <si>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</si>
  <si>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</si>
  <si>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</si>
  <si>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</si>
  <si>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</si>
  <si>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</si>
  <si>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</si>
  <si>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</si>
  <si>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</si>
  <si>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</si>
  <si>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</si>
  <si>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</si>
  <si>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</si>
  <si>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</si>
  <si>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</si>
  <si>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</si>
  <si>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</si>
  <si>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</si>
  <si>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</si>
  <si>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</si>
  <si>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</si>
  <si>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</si>
  <si>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</si>
  <si>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</si>
  <si>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</si>
  <si>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</si>
  <si>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</si>
  <si>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</si>
  <si>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</si>
  <si>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</si>
  <si>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</si>
  <si>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</si>
  <si>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</si>
  <si>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</si>
  <si>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</si>
  <si>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</si>
  <si>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</si>
  <si>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</si>
  <si>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</si>
  <si>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</si>
  <si>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</si>
  <si>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</si>
  <si>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</si>
  <si>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</si>
  <si>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</si>
  <si>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</si>
  <si>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</si>
  <si>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</si>
  <si>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</si>
  <si>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</si>
  <si>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</si>
  <si>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</si>
  <si>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</si>
  <si>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</si>
  <si>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</si>
  <si>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</si>
  <si>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</si>
  <si>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</si>
  <si>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</si>
  <si>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</si>
  <si>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</si>
  <si>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</si>
  <si>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</si>
  <si>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</si>
  <si>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</si>
  <si>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</si>
  <si>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</si>
  <si>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</si>
  <si>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</si>
  <si>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</si>
  <si>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</si>
  <si>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</si>
  <si>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</si>
  <si>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</si>
  <si>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</si>
  <si>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</si>
  <si>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</si>
  <si>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</si>
  <si>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</si>
  <si>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</si>
  <si>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</si>
  <si>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</si>
  <si>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</si>
  <si>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</si>
  <si>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</si>
  <si>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</si>
  <si>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</si>
  <si>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</si>
  <si>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</si>
  <si>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</si>
  <si>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</si>
  <si>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</si>
  <si>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</si>
  <si>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</si>
  <si>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</si>
  <si>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</si>
  <si>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</si>
  <si>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</si>
  <si>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</si>
  <si>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</si>
  <si>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</si>
  <si>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</si>
  <si>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</si>
  <si>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</si>
  <si>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</si>
  <si>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</si>
  <si>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</si>
  <si>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</si>
  <si>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</si>
  <si>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</si>
  <si>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</si>
  <si>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</si>
  <si>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</si>
  <si>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</si>
  <si>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</si>
  <si>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</si>
  <si>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</si>
  <si>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</si>
  <si>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</si>
  <si>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</si>
  <si>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</si>
  <si>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</si>
  <si>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</si>
  <si>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</si>
  <si>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</si>
  <si>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</si>
  <si>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</si>
  <si>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</si>
  <si>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</si>
  <si>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</si>
  <si>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</si>
  <si>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</si>
  <si>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</si>
  <si>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</si>
  <si>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</si>
  <si>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</si>
  <si>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</si>
  <si>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</si>
  <si>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</si>
  <si>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</si>
  <si>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</si>
  <si>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</si>
  <si>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</si>
  <si>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</si>
  <si>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</si>
  <si>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</si>
  <si>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</si>
  <si>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</si>
  <si>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</si>
  <si>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</si>
  <si>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</si>
  <si>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</si>
  <si>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</si>
  <si>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</si>
  <si>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</si>
  <si>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</si>
  <si>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</si>
  <si>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</si>
  <si>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</si>
  <si>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</si>
  <si>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</si>
  <si>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</si>
  <si>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</si>
  <si>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</si>
  <si>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</si>
  <si>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</si>
  <si>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</si>
  <si>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</si>
  <si>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</si>
  <si>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</si>
  <si>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</si>
  <si>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</si>
  <si>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</si>
  <si>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</si>
  <si>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</si>
  <si>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</si>
  <si>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</si>
  <si>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</si>
  <si>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</si>
  <si>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</si>
  <si>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</si>
  <si>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</si>
  <si>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</si>
  <si>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</si>
  <si>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</si>
  <si>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</si>
  <si>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</si>
  <si>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</si>
  <si>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</si>
  <si>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</si>
  <si>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</si>
  <si>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</si>
  <si>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</si>
  <si>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</si>
  <si>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</si>
  <si>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</si>
  <si>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</si>
  <si>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</si>
  <si>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</si>
  <si>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</si>
  <si>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</si>
  <si>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</si>
  <si>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</si>
  <si>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</si>
  <si>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</si>
  <si>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</si>
  <si>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</si>
  <si>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</si>
  <si>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</si>
  <si>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</si>
  <si>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</si>
  <si>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</si>
  <si>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</si>
  <si>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</si>
  <si>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</si>
  <si>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</si>
  <si>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</si>
  <si>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</si>
  <si>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</si>
  <si>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</si>
  <si>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</si>
  <si>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</si>
  <si>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</si>
  <si>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</si>
  <si>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</si>
  <si>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</si>
  <si>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</si>
  <si>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</si>
  <si>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</si>
  <si>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</si>
  <si>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</si>
  <si>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</si>
  <si>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</si>
  <si>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</si>
  <si>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</si>
  <si>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</si>
  <si>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</si>
  <si>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</si>
  <si>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</si>
  <si>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</si>
  <si>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</si>
  <si>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</si>
  <si>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</si>
  <si>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</si>
  <si>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</si>
  <si>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</si>
  <si>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</si>
  <si>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</si>
  <si>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</si>
  <si>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</si>
  <si>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</si>
  <si>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</si>
  <si>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</si>
  <si>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</si>
  <si>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</si>
  <si>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</si>
  <si>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</si>
  <si>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</si>
  <si>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</si>
  <si>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</si>
  <si>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</si>
  <si>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</si>
  <si>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</si>
  <si>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</si>
  <si>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</si>
  <si>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</si>
  <si>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</si>
  <si>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</si>
  <si>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</si>
  <si>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</si>
  <si>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</si>
  <si>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</si>
  <si>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</si>
  <si>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</si>
  <si>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</si>
  <si>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</si>
  <si>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</si>
  <si>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</si>
  <si>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</si>
  <si>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</si>
  <si>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</si>
  <si>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</si>
  <si>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</si>
  <si>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</si>
  <si>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</si>
  <si>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</si>
  <si>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</si>
  <si>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</si>
  <si>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</si>
  <si>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</si>
  <si>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</si>
  <si>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</si>
  <si>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</si>
  <si>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</si>
  <si>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</si>
  <si>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</si>
  <si>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</si>
  <si>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</si>
  <si>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</si>
  <si>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</si>
  <si>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</si>
  <si>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</si>
  <si>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</si>
  <si>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</si>
  <si>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</si>
  <si>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</si>
  <si>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</si>
  <si>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</si>
  <si>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</si>
  <si>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</si>
  <si>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</si>
  <si>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</si>
  <si>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</si>
  <si>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</si>
  <si>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</si>
  <si>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</si>
  <si>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</si>
  <si>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</si>
  <si>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</si>
  <si>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</si>
  <si>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</si>
  <si>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</si>
  <si>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</si>
  <si>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</si>
  <si>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</si>
  <si>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</si>
  <si>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</si>
  <si>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</si>
  <si>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</si>
  <si>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</si>
  <si>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</si>
  <si>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</si>
  <si>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</si>
  <si>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</si>
  <si>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</si>
  <si>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</si>
  <si>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</si>
  <si>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</si>
  <si>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</si>
  <si>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</si>
  <si>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</si>
  <si>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</si>
  <si>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</si>
  <si>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</si>
  <si>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</si>
  <si>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</si>
  <si>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</si>
  <si>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</si>
  <si>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</si>
  <si>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</si>
  <si>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</si>
  <si>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</si>
  <si>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</si>
  <si>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</si>
  <si>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</si>
  <si>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</si>
  <si>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</si>
  <si>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</si>
  <si>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</si>
  <si>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</si>
  <si>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</si>
  <si>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</si>
  <si>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</si>
  <si>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</si>
  <si>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</si>
  <si>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</si>
  <si>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</si>
  <si>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</si>
  <si>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</si>
  <si>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</si>
  <si>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</si>
  <si>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</si>
  <si>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</si>
  <si>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</si>
  <si>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</si>
  <si>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</si>
  <si>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</si>
  <si>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</si>
  <si>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</si>
  <si>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</si>
  <si>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</si>
  <si>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</si>
  <si>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</si>
  <si>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</si>
  <si>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</si>
  <si>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</si>
  <si>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</si>
  <si>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</si>
  <si>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</si>
  <si>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</si>
  <si>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</si>
  <si>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</si>
  <si>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</si>
  <si>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</si>
  <si>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</si>
  <si>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</si>
  <si>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</si>
  <si>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</si>
  <si>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</si>
  <si>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</si>
  <si>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</si>
  <si>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</si>
  <si>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</si>
  <si>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</si>
  <si>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</si>
  <si>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</si>
  <si>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</si>
  <si>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</si>
  <si>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</si>
  <si>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</si>
  <si>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</si>
  <si>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</si>
  <si>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</si>
  <si>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</si>
  <si>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</si>
  <si>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</si>
  <si>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</si>
  <si>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</si>
  <si>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</si>
  <si>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</si>
  <si>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</si>
  <si>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</si>
  <si>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</si>
  <si>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</si>
  <si>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</si>
  <si>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</si>
  <si>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</si>
  <si>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</si>
  <si>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</si>
  <si>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</si>
  <si>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</si>
  <si>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</si>
  <si>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</si>
  <si>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</si>
  <si>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</si>
  <si>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</si>
  <si>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</si>
  <si>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</si>
  <si>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</si>
  <si>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</si>
  <si>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</si>
  <si>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</si>
  <si>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</si>
  <si>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</si>
  <si>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</si>
  <si>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</si>
  <si>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</si>
  <si>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</si>
  <si>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</si>
  <si>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</si>
  <si>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</si>
  <si>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</si>
  <si>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</si>
  <si>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</si>
  <si>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</si>
  <si>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</si>
  <si>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</si>
  <si>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</si>
  <si>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</si>
  <si>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</si>
  <si>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</si>
  <si>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</si>
  <si>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</si>
  <si>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</si>
  <si>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</si>
  <si>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</si>
  <si>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</si>
  <si>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</si>
  <si>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</si>
  <si>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</si>
  <si>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</si>
  <si>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</si>
  <si>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</si>
  <si>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</si>
  <si>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</si>
  <si>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</si>
  <si>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</si>
  <si>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</si>
  <si>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</si>
  <si>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</si>
  <si>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</si>
  <si>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</si>
  <si>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</si>
  <si>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</si>
  <si>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</si>
  <si>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</si>
  <si>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</si>
  <si>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</si>
  <si>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</si>
  <si>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</si>
  <si>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</si>
  <si>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</si>
  <si>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</si>
  <si>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</si>
  <si>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</si>
  <si>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</si>
  <si>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</si>
  <si>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</si>
  <si>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</si>
  <si>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</si>
  <si>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</si>
  <si>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</si>
  <si>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</si>
  <si>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</si>
  <si>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</si>
  <si>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</si>
  <si>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</si>
  <si>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</si>
  <si>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</si>
  <si>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</si>
  <si>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</si>
  <si>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</si>
  <si>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</si>
  <si>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</si>
  <si>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</si>
  <si>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</si>
  <si>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</si>
  <si>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</si>
  <si>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</si>
  <si>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</si>
  <si>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</si>
  <si>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</si>
  <si>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</si>
  <si>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</si>
  <si>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</si>
  <si>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</si>
  <si>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</si>
  <si>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</si>
  <si>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</si>
  <si>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</si>
  <si>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</si>
  <si>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</si>
  <si>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</si>
  <si>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</si>
  <si>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</si>
  <si>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</si>
  <si>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</si>
  <si>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</si>
  <si>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</si>
  <si>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</si>
  <si>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</si>
  <si>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</si>
  <si>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</si>
  <si>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</si>
  <si>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</si>
  <si>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</si>
  <si>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</si>
  <si>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</si>
  <si>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</si>
  <si>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</si>
  <si>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</si>
  <si>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</si>
  <si>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</si>
  <si>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</si>
  <si>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</si>
  <si>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</si>
  <si>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</si>
  <si>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</si>
  <si>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</si>
  <si>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</si>
  <si>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</si>
  <si>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</si>
  <si>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</si>
  <si>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</si>
  <si>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</si>
  <si>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</si>
  <si>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</si>
  <si>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</si>
  <si>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</si>
  <si>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</si>
  <si>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</si>
  <si>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</si>
  <si>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</si>
  <si>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</si>
  <si>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</si>
  <si>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</si>
  <si>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</si>
  <si>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</si>
  <si>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</si>
  <si>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</si>
  <si>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</si>
  <si>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</si>
  <si>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</si>
  <si>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</si>
  <si>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</si>
  <si>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</si>
  <si>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</si>
  <si>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</si>
  <si>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</si>
  <si>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</si>
  <si>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</si>
  <si>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</si>
  <si>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</si>
  <si>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</si>
  <si>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</si>
  <si>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</si>
  <si>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</si>
  <si>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</si>
  <si>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</si>
  <si>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</si>
  <si>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</si>
  <si>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</si>
  <si>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</si>
  <si>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</si>
  <si>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</si>
  <si>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</si>
  <si>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</si>
  <si>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</si>
  <si>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</si>
  <si>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</si>
  <si>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</si>
  <si>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</si>
  <si>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</si>
  <si>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</si>
  <si>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</si>
  <si>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</si>
  <si>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</si>
  <si>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</si>
  <si>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</si>
  <si>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</si>
  <si>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</si>
  <si>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</si>
  <si>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</si>
  <si>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</si>
  <si>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</si>
  <si>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</si>
  <si>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</si>
  <si>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</si>
  <si>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</si>
  <si>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</si>
  <si>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</si>
  <si>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</si>
  <si>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</si>
  <si>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</si>
  <si>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</si>
  <si>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</si>
  <si>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</si>
  <si>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</si>
  <si>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</si>
  <si>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</si>
  <si>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</si>
  <si>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</si>
  <si>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</si>
  <si>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</si>
  <si>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</si>
  <si>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</si>
  <si>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</si>
  <si>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</si>
  <si>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</si>
  <si>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</si>
  <si>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</si>
  <si>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</si>
  <si>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</si>
  <si>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</si>
  <si>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</si>
  <si>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</si>
  <si>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</si>
  <si>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</si>
  <si>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</si>
  <si>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</si>
  <si>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</si>
  <si>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</si>
  <si>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</si>
  <si>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</si>
  <si>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</si>
  <si>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</si>
  <si>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</si>
  <si>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</si>
  <si>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</si>
  <si>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</si>
  <si>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</si>
  <si>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</si>
  <si>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</si>
  <si>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</si>
  <si>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</si>
  <si>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</si>
  <si>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</si>
  <si>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</si>
  <si>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</si>
  <si>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</si>
  <si>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</si>
  <si>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</si>
  <si>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</si>
  <si>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</si>
  <si>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</si>
  <si>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</si>
  <si>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</si>
  <si>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</si>
  <si>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</si>
  <si>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</si>
  <si>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</si>
  <si>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</si>
  <si>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</si>
  <si>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</si>
  <si>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</si>
  <si>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</si>
  <si>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</si>
  <si>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</si>
  <si>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</si>
  <si>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</si>
  <si>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</si>
  <si>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</si>
  <si>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</si>
  <si>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</si>
  <si>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</si>
  <si>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</si>
  <si>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</si>
  <si>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</si>
  <si>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</si>
  <si>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</si>
  <si>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</si>
  <si>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</si>
  <si>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</si>
  <si>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</si>
  <si>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</si>
  <si>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</si>
  <si>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</si>
  <si>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</si>
  <si>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</si>
  <si>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</si>
  <si>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</si>
  <si>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</si>
  <si>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</si>
  <si>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</si>
  <si>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</si>
  <si>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</si>
  <si>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</si>
  <si>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</si>
  <si>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</si>
  <si>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</si>
  <si>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</si>
  <si>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</si>
  <si>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</si>
  <si>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</si>
  <si>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</si>
  <si>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</si>
  <si>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</si>
  <si>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</si>
  <si>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</si>
  <si>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</si>
  <si>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</si>
  <si>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</si>
  <si>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</si>
  <si>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</si>
  <si>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</si>
  <si>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</si>
  <si>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</si>
  <si>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</si>
  <si>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</si>
  <si>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</si>
  <si>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</si>
  <si>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</si>
  <si>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</si>
  <si>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</si>
  <si>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</si>
  <si>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</si>
  <si>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</si>
  <si>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</si>
  <si>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</si>
  <si>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</si>
  <si>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</si>
  <si>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</si>
  <si>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</si>
  <si>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</si>
  <si>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</si>
  <si>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</si>
  <si>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</si>
  <si>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</si>
  <si>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</si>
  <si>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</si>
  <si>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</si>
  <si>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</si>
  <si>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</si>
  <si>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</si>
  <si>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</si>
  <si>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</si>
  <si>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</si>
  <si>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</si>
  <si>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</si>
  <si>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</si>
  <si>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</si>
  <si>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</si>
  <si>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</si>
  <si>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</si>
  <si>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</si>
  <si>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</si>
  <si>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</si>
  <si>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</si>
  <si>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</si>
  <si>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</si>
  <si>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</si>
  <si>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</si>
  <si>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</si>
  <si>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</si>
  <si>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</si>
  <si>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</si>
  <si>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</si>
  <si>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</si>
  <si>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</si>
  <si>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</si>
  <si>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</si>
  <si>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</si>
  <si>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</si>
  <si>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</si>
  <si>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</si>
  <si>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</si>
  <si>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</si>
  <si>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</si>
  <si>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</si>
  <si>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</si>
  <si>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</si>
  <si>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</si>
  <si>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</si>
  <si>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</si>
  <si>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</si>
  <si>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</si>
  <si>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</si>
  <si>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</si>
  <si>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</si>
  <si>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</si>
  <si>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</si>
  <si>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</si>
  <si>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</si>
  <si>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</si>
  <si>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</si>
  <si>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</si>
  <si>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</si>
  <si>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</si>
  <si>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</si>
  <si>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</si>
  <si>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</si>
  <si>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</si>
  <si>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</si>
  <si>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</si>
  <si>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</si>
  <si>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</si>
  <si>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</si>
  <si>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</si>
  <si>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</si>
  <si>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</si>
  <si>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</si>
  <si>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</si>
  <si>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</si>
  <si>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</si>
  <si>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</si>
  <si>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</si>
  <si>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</si>
  <si>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</si>
  <si>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</si>
  <si>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</si>
  <si>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</si>
  <si>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</si>
  <si>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</si>
  <si>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</si>
  <si>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</si>
  <si>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</si>
  <si>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</si>
  <si>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</si>
  <si>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</si>
  <si>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</si>
  <si>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</si>
  <si>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</si>
  <si>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</si>
  <si>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</si>
  <si>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</si>
  <si>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</si>
  <si>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</si>
  <si>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</si>
  <si>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</si>
  <si>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</si>
  <si>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</si>
  <si>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</si>
  <si>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</si>
  <si>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</si>
  <si>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</si>
  <si>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</si>
  <si>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</si>
  <si>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</si>
  <si>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</si>
  <si>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</si>
  <si>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</si>
  <si>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</si>
  <si>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</si>
  <si>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</si>
  <si>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</si>
  <si>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</si>
  <si>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</si>
  <si>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</si>
  <si>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</si>
  <si>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</si>
  <si>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</si>
  <si>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</si>
  <si>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</si>
  <si>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</si>
  <si>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</si>
  <si>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</si>
  <si>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</si>
  <si>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</si>
  <si>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</si>
  <si>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</si>
  <si>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</si>
  <si>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</si>
  <si>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</si>
  <si>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</si>
  <si>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</si>
  <si>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</si>
  <si>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</si>
  <si>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</si>
  <si>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</si>
  <si>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</si>
  <si>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</si>
  <si>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</si>
  <si>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</si>
  <si>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</si>
  <si>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</si>
  <si>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</si>
  <si>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</si>
  <si>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</si>
  <si>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</si>
  <si>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</si>
  <si>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</si>
  <si>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</si>
  <si>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</si>
  <si>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</si>
  <si>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</si>
  <si>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</si>
  <si>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</si>
  <si>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</si>
  <si>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</si>
  <si>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</si>
  <si>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</si>
  <si>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</si>
  <si>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</si>
  <si>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</si>
  <si>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</si>
  <si>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</si>
  <si>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</si>
  <si>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</si>
  <si>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</si>
  <si>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</si>
  <si>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</si>
  <si>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</si>
  <si>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</si>
  <si>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</si>
  <si>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</si>
  <si>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</si>
  <si>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</si>
  <si>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</si>
  <si>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</si>
  <si>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</si>
  <si>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</si>
  <si>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</si>
  <si>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</si>
  <si>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</si>
  <si>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</si>
  <si>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</si>
  <si>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</si>
  <si>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</si>
  <si>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</si>
  <si>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</si>
  <si>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</si>
  <si>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</si>
  <si>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</si>
  <si>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</si>
  <si>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</si>
  <si>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</si>
  <si>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</si>
  <si>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</si>
  <si>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</si>
  <si>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</si>
  <si>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</si>
  <si>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</si>
  <si>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</si>
  <si>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</si>
  <si>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</si>
  <si>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</si>
  <si>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</si>
  <si>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</si>
  <si>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</si>
  <si>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</si>
  <si>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</si>
  <si>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</si>
  <si>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</si>
  <si>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</si>
  <si>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</si>
  <si>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</si>
  <si>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</si>
  <si>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</si>
  <si>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</si>
  <si>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</si>
  <si>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</si>
  <si>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</si>
  <si>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</si>
  <si>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</si>
  <si>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</si>
  <si>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</si>
  <si>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</si>
  <si>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</si>
  <si>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</si>
  <si>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</si>
  <si>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</si>
  <si>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</si>
  <si>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</si>
  <si>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</si>
  <si>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</si>
  <si>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</si>
  <si>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</si>
  <si>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</si>
  <si>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</si>
  <si>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</si>
  <si>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</si>
  <si>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</si>
  <si>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</si>
  <si>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</si>
  <si>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</si>
  <si>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</si>
  <si>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</si>
  <si>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</si>
  <si>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</si>
  <si>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</si>
  <si>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</si>
  <si>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</si>
  <si>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</si>
  <si>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</si>
  <si>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</si>
  <si>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</si>
  <si>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</si>
  <si>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</si>
  <si>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</si>
  <si>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</si>
  <si>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</si>
  <si>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</si>
  <si>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</si>
  <si>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</si>
  <si>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</si>
  <si>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</si>
  <si>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</si>
  <si>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</si>
  <si>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</si>
  <si>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</si>
  <si>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</si>
  <si>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</si>
  <si>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</si>
  <si>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</si>
  <si>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</si>
  <si>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</si>
  <si>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</si>
  <si>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</si>
  <si>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</si>
  <si>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</si>
  <si>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</si>
  <si>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</si>
  <si>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</si>
  <si>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</si>
  <si>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</si>
  <si>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</si>
  <si>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</si>
  <si>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</si>
  <si>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</si>
  <si>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</si>
  <si>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</si>
  <si>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</si>
  <si>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</si>
  <si>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</si>
  <si>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</si>
  <si>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</si>
  <si>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</si>
  <si>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</si>
  <si>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</si>
  <si>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</si>
  <si>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</si>
  <si>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</si>
  <si>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</si>
  <si>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</si>
  <si>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</si>
  <si>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</si>
  <si>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</si>
  <si>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</si>
  <si>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</si>
  <si>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</si>
  <si>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</si>
  <si>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</si>
  <si>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</si>
  <si>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</si>
  <si>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</si>
  <si>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</si>
  <si>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</si>
  <si>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</si>
  <si>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</si>
  <si>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</si>
  <si>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</si>
  <si>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</si>
  <si>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</si>
  <si>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</si>
  <si>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</si>
  <si>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</si>
  <si>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</si>
  <si>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</si>
  <si>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</si>
  <si>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</si>
  <si>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</si>
  <si>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</si>
  <si>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</si>
  <si>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</si>
  <si>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</si>
  <si>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</si>
  <si>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</si>
  <si>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</si>
  <si>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</si>
  <si>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</si>
  <si>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</si>
  <si>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</si>
  <si>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</si>
  <si>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</si>
  <si>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</si>
  <si>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</si>
  <si>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</si>
  <si>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</si>
  <si>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</si>
  <si>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</si>
  <si>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</si>
  <si>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</si>
  <si>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</si>
  <si>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</si>
  <si>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</si>
  <si>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</si>
  <si>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</si>
  <si>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</si>
  <si>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</si>
  <si>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</si>
  <si>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</si>
  <si>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</si>
  <si>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</si>
  <si>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</si>
  <si>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</si>
  <si>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</si>
  <si>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</si>
  <si>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</si>
  <si>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</si>
  <si>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</si>
  <si>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</si>
  <si>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</si>
  <si>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</si>
  <si>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</si>
  <si>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</si>
  <si>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</si>
  <si>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</si>
  <si>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</si>
  <si>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</si>
  <si>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</si>
  <si>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</si>
  <si>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</si>
  <si>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</si>
  <si>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</si>
  <si>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</si>
  <si>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</si>
  <si>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</si>
  <si>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</si>
  <si>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</si>
  <si>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</si>
  <si>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</si>
  <si>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</si>
  <si>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</si>
  <si>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</si>
  <si>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</si>
  <si>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</si>
  <si>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</si>
  <si>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</si>
  <si>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</si>
  <si>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</si>
  <si>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</si>
  <si>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</si>
  <si>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</si>
  <si>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</si>
  <si>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</si>
  <si>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</si>
  <si>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</si>
  <si>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</si>
  <si>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</si>
  <si>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</si>
  <si>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</si>
  <si>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</si>
  <si>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</si>
  <si>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</si>
  <si>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</si>
  <si>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</si>
  <si>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</si>
  <si>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</si>
  <si>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</si>
  <si>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</si>
  <si>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</si>
  <si>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</si>
  <si>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</si>
  <si>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</si>
  <si>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</si>
  <si>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</si>
  <si>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</si>
  <si>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</si>
  <si>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</si>
  <si>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</si>
  <si>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</si>
  <si>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</si>
  <si>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</si>
  <si>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</si>
  <si>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</si>
  <si>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</si>
  <si>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</si>
  <si>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</si>
  <si>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</si>
  <si>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</si>
  <si>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</si>
  <si>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</si>
  <si>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</si>
  <si>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</si>
  <si>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</si>
  <si>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</si>
  <si>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</si>
  <si>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</si>
  <si>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</si>
  <si>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</si>
  <si>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</si>
  <si>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</si>
  <si>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</si>
  <si>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</si>
  <si>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</si>
  <si>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</si>
  <si>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</si>
  <si>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</si>
  <si>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</si>
  <si>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</si>
  <si>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</si>
  <si>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</si>
  <si>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</si>
  <si>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</si>
  <si>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</si>
  <si>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</si>
  <si>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</si>
  <si>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</si>
  <si>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</si>
  <si>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</si>
  <si>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</si>
  <si>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</si>
  <si>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</si>
  <si>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</si>
  <si>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</si>
  <si>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</si>
  <si>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</si>
  <si>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</si>
  <si>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</si>
  <si>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</si>
  <si>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</si>
  <si>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</si>
  <si>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</si>
  <si>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</si>
  <si>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</si>
  <si>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</si>
  <si>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</si>
  <si>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</si>
  <si>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</si>
  <si>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</si>
  <si>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</si>
  <si>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</si>
  <si>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</si>
  <si>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</si>
  <si>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</si>
  <si>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</si>
  <si>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</si>
  <si>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</si>
  <si>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</si>
  <si>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</si>
  <si>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</si>
  <si>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</si>
  <si>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</si>
  <si>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</si>
  <si>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</si>
  <si>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</si>
  <si>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</si>
  <si>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</si>
  <si>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</si>
  <si>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</si>
  <si>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</si>
  <si>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</si>
  <si>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</si>
  <si>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</si>
  <si>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</si>
  <si>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</si>
  <si>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</si>
  <si>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</si>
  <si>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</si>
  <si>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</si>
  <si>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</si>
  <si>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</si>
  <si>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</si>
  <si>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</si>
  <si>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</si>
  <si>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</si>
  <si>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</si>
  <si>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</si>
  <si>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</si>
  <si>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</si>
  <si>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</si>
  <si>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</si>
  <si>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</si>
  <si>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</si>
  <si>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</si>
  <si>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</si>
  <si>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</si>
  <si>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</si>
  <si>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</si>
  <si>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</si>
  <si>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</si>
  <si>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</si>
  <si>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</si>
  <si>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</si>
  <si>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</si>
  <si>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</si>
  <si>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</si>
  <si>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</si>
  <si>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</si>
  <si>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</si>
  <si>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</si>
  <si>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</si>
  <si>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</si>
  <si>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</si>
  <si>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</si>
  <si>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</si>
  <si>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</si>
  <si>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</si>
  <si>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</si>
  <si>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</si>
  <si>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</si>
  <si>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</si>
  <si>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</si>
  <si>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</si>
  <si>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</si>
  <si>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</si>
  <si>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</si>
  <si>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</si>
  <si>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</si>
  <si>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</si>
  <si>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</si>
  <si>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</si>
  <si>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</si>
  <si>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</si>
  <si>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</si>
  <si>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</si>
  <si>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</si>
  <si>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</si>
  <si>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</si>
  <si>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</si>
  <si>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</si>
  <si>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</si>
  <si>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</si>
  <si>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</si>
  <si>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</si>
  <si>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</si>
  <si>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</si>
  <si>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</si>
  <si>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</si>
  <si>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</si>
  <si>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</si>
  <si>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</si>
  <si>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</si>
  <si>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</si>
  <si>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</si>
  <si>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</si>
  <si>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</si>
  <si>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</si>
  <si>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</si>
  <si>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</si>
  <si>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</si>
  <si>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</si>
  <si>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</si>
  <si>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</si>
  <si>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</si>
  <si>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</si>
  <si>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</si>
  <si>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</si>
  <si>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</si>
  <si>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</si>
  <si>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</si>
  <si>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</si>
  <si>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</si>
  <si>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</si>
  <si>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</si>
  <si>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</si>
  <si>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</si>
  <si>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</si>
  <si>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</si>
  <si>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</si>
  <si>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</si>
  <si>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</si>
  <si>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</si>
  <si>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</si>
  <si>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</si>
  <si>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</si>
  <si>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</si>
  <si>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</si>
  <si>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</si>
  <si>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</si>
  <si>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</si>
  <si>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</si>
  <si>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</si>
  <si>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</si>
  <si>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</si>
  <si>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</si>
  <si>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</si>
  <si>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</si>
  <si>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</si>
  <si>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</si>
  <si>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</si>
  <si>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</si>
  <si>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</si>
  <si>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</si>
  <si>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</si>
  <si>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</si>
  <si>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</si>
  <si>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</si>
  <si>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</si>
  <si>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</si>
  <si>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</si>
  <si>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</si>
  <si>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</si>
  <si>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</si>
  <si>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</si>
  <si>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</si>
  <si>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</si>
  <si>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</si>
  <si>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</si>
  <si>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</si>
  <si>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</si>
  <si>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</si>
  <si>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</si>
  <si>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</si>
  <si>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</si>
  <si>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</si>
  <si>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</si>
  <si>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</si>
  <si>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</si>
  <si>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</si>
  <si>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</si>
  <si>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</si>
  <si>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</si>
  <si>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</si>
  <si>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</si>
  <si>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</si>
  <si>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</si>
  <si>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</si>
  <si>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</si>
  <si>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</si>
  <si>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</si>
  <si>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</si>
  <si>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</si>
  <si>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</si>
  <si>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</si>
  <si>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</si>
  <si>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</si>
  <si>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</si>
  <si>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</si>
  <si>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</si>
  <si>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</si>
  <si>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</si>
  <si>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</si>
  <si>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</si>
  <si>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</si>
  <si>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</si>
  <si>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</si>
  <si>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</si>
  <si>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</si>
  <si>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</si>
  <si>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</si>
  <si>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</si>
  <si>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</si>
  <si>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</si>
  <si>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</si>
  <si>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</si>
  <si>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</si>
  <si>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</si>
  <si>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</si>
  <si>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</si>
  <si>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</si>
  <si>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</si>
  <si>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</si>
  <si>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</si>
  <si>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</si>
  <si>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</si>
  <si>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</si>
  <si>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</si>
  <si>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</si>
  <si>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</si>
  <si>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</si>
  <si>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</si>
  <si>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</si>
  <si>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</si>
  <si>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</si>
  <si>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</si>
  <si>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</si>
  <si>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</si>
  <si>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</si>
  <si>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</si>
  <si>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</si>
  <si>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</si>
  <si>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</si>
  <si>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</si>
  <si>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</si>
  <si>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</si>
  <si>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</si>
  <si>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</si>
  <si>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</si>
  <si>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</si>
  <si>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</si>
  <si>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</si>
  <si>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</si>
  <si>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</si>
  <si>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</si>
  <si>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</si>
  <si>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</si>
  <si>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</si>
  <si>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</si>
  <si>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</si>
  <si>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</si>
  <si>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</si>
  <si>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</si>
  <si>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</si>
  <si>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</si>
  <si>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</si>
  <si>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</si>
  <si>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</si>
  <si>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</si>
  <si>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</si>
  <si>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</si>
  <si>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</si>
  <si>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</si>
  <si>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</si>
  <si>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</si>
  <si>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</si>
  <si>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</si>
  <si>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</si>
  <si>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</si>
  <si>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</si>
  <si>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</si>
  <si>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</si>
  <si>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</si>
  <si>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</si>
  <si>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</si>
  <si>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</si>
  <si>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</si>
  <si>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</si>
  <si>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</si>
  <si>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</si>
  <si>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</si>
  <si>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</si>
  <si>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</si>
  <si>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</si>
  <si>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</si>
  <si>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</si>
  <si>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</si>
  <si>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</si>
  <si>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</si>
  <si>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</si>
  <si>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</si>
  <si>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</si>
  <si>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</si>
  <si>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</si>
  <si>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</si>
  <si>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</si>
  <si>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</si>
  <si>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</si>
  <si>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</si>
  <si>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</si>
  <si>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</si>
  <si>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</si>
  <si>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</si>
  <si>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</si>
  <si>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</si>
  <si>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</si>
  <si>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</si>
  <si>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</si>
  <si>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</si>
  <si>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</si>
  <si>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</si>
  <si>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</si>
  <si>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</si>
  <si>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</si>
  <si>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</si>
  <si>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</si>
  <si>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</si>
  <si>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</si>
  <si>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</si>
  <si>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</si>
  <si>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</si>
  <si>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</si>
  <si>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</si>
  <si>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</si>
  <si>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</si>
  <si>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</si>
  <si>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</si>
  <si>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</si>
  <si>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</si>
  <si>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</si>
  <si>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</si>
  <si>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</si>
  <si>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</si>
  <si>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</si>
  <si>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</si>
  <si>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</si>
  <si>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</si>
  <si>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</si>
  <si>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</si>
  <si>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</si>
  <si>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</si>
  <si>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</si>
  <si>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</si>
  <si>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</si>
  <si>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</si>
  <si>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</si>
  <si>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</si>
  <si>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</si>
  <si>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</si>
  <si>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</si>
  <si>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</si>
  <si>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</si>
  <si>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</si>
  <si>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</si>
  <si>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</si>
  <si>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</si>
  <si>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</si>
  <si>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</si>
  <si>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</si>
  <si>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</si>
  <si>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</si>
  <si>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</si>
  <si>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</si>
  <si>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</si>
  <si>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</si>
  <si>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</si>
  <si>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</si>
  <si>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</si>
  <si>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</si>
  <si>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</si>
  <si>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</si>
  <si>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</si>
  <si>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</si>
  <si>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</si>
  <si>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</si>
  <si>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</si>
  <si>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</si>
  <si>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</si>
  <si>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</si>
  <si>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</si>
  <si>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</si>
  <si>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</si>
  <si>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</si>
  <si>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</si>
  <si>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</si>
  <si>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</si>
  <si>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</si>
  <si>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</si>
  <si>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</si>
  <si>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</si>
  <si>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</si>
  <si>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</si>
  <si>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</si>
  <si>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</si>
  <si>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</si>
  <si>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</si>
  <si>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</si>
  <si>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</si>
  <si>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</si>
  <si>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</si>
  <si>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</si>
  <si>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</si>
  <si>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</si>
  <si>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</si>
  <si>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</si>
  <si>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</si>
  <si>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</si>
  <si>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</si>
  <si>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</si>
  <si>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</si>
  <si>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</si>
  <si>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</si>
  <si>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</si>
  <si>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</si>
  <si>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</si>
  <si>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</si>
  <si>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</si>
  <si>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</si>
  <si>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</si>
  <si>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</si>
  <si>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</si>
  <si>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</si>
  <si>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</si>
  <si>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</si>
  <si>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</si>
  <si>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</si>
  <si>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</si>
  <si>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</si>
  <si>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</si>
  <si>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</si>
  <si>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</si>
  <si>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</si>
  <si>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</si>
  <si>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</si>
  <si>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</si>
  <si>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</si>
  <si>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</si>
  <si>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</si>
  <si>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</si>
  <si>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</si>
  <si>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</si>
  <si>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</si>
  <si>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</si>
  <si>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</si>
  <si>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</si>
  <si>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</si>
  <si>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</si>
  <si>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</si>
  <si>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</si>
  <si>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</si>
  <si>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</si>
  <si>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</si>
  <si>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</si>
  <si>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</si>
  <si>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</si>
  <si>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</si>
  <si>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</si>
  <si>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</si>
  <si>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</si>
  <si>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</si>
  <si>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</si>
  <si>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</si>
  <si>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</si>
  <si>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</si>
  <si>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</si>
  <si>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</si>
  <si>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</si>
  <si>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</si>
  <si>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</si>
  <si>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</si>
  <si>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</si>
  <si>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</si>
  <si>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</si>
  <si>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</si>
  <si>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</si>
  <si>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</si>
  <si>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</si>
  <si>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</si>
  <si>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</si>
  <si>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</si>
  <si>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</si>
  <si>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</si>
  <si>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</si>
  <si>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</si>
  <si>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</si>
  <si>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</si>
  <si>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</si>
  <si>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</si>
  <si>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</si>
  <si>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</si>
  <si>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</si>
  <si>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</si>
  <si>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</si>
  <si>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</si>
  <si>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</si>
  <si>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</si>
  <si>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</si>
  <si>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</si>
  <si>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</si>
  <si>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</si>
  <si>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</si>
  <si>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</si>
  <si>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</si>
  <si>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</si>
  <si>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</si>
  <si>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</si>
  <si>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</si>
  <si>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</si>
  <si>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</si>
  <si>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</si>
  <si>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</si>
  <si>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</si>
  <si>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</si>
  <si>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</si>
  <si>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</si>
  <si>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</si>
  <si>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</si>
  <si>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</si>
  <si>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</si>
  <si>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</si>
  <si>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</si>
  <si>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</si>
  <si>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</si>
  <si>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</si>
  <si>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</si>
  <si>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</si>
  <si>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</si>
  <si>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</si>
  <si>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</si>
  <si>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</si>
  <si>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</si>
  <si>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</si>
  <si>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</si>
  <si>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</si>
  <si>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</si>
  <si>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</si>
  <si>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</si>
  <si>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</si>
  <si>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</si>
  <si>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</si>
  <si>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</si>
  <si>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</si>
  <si>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</si>
  <si>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</si>
  <si>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</si>
  <si>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</si>
  <si>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</si>
  <si>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</si>
  <si>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</si>
  <si>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</si>
  <si>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</si>
  <si>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</si>
  <si>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</si>
  <si>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</si>
  <si>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</si>
  <si>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</si>
  <si>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</si>
  <si>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</si>
  <si>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</si>
  <si>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</si>
  <si>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</si>
  <si>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</si>
  <si>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</si>
  <si>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</si>
  <si>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</si>
  <si>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</si>
  <si>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</si>
  <si>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</si>
  <si>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</si>
  <si>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</si>
  <si>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</si>
  <si>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</si>
  <si>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</si>
  <si>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</si>
  <si>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</si>
  <si>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</si>
  <si>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</si>
  <si>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</si>
  <si>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</si>
  <si>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</si>
  <si>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</si>
  <si>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</si>
  <si>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</si>
  <si>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</si>
  <si>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</si>
  <si>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</si>
  <si>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</si>
  <si>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</si>
  <si>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</si>
  <si>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</si>
  <si>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</si>
  <si>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</si>
  <si>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</si>
  <si>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</si>
  <si>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</si>
  <si>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</si>
  <si>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</si>
  <si>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</si>
  <si>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</si>
  <si>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</si>
  <si>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</si>
  <si>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</si>
  <si>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</si>
  <si>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</si>
  <si>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</si>
  <si>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</si>
  <si>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</si>
  <si>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</si>
  <si>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</si>
  <si>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</si>
  <si>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</si>
  <si>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</si>
  <si>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</si>
  <si>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</si>
  <si>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</si>
  <si>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</si>
  <si>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</si>
  <si>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</si>
  <si>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</si>
  <si>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</si>
  <si>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</si>
  <si>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</si>
  <si>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</si>
  <si>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</si>
  <si>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</si>
  <si>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</si>
  <si>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</si>
  <si>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</si>
  <si>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</si>
  <si>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</si>
  <si>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</si>
  <si>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</si>
  <si>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</si>
  <si>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</si>
  <si>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</si>
  <si>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</si>
  <si>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</si>
  <si>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</si>
  <si>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</si>
  <si>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</si>
  <si>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</si>
  <si>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</si>
  <si>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</si>
  <si>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</si>
  <si>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</si>
  <si>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</si>
  <si>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</si>
  <si>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</si>
  <si>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</si>
  <si>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</si>
  <si>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</si>
  <si>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</si>
  <si>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</si>
  <si>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</si>
  <si>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</si>
  <si>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</si>
  <si>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</si>
  <si>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</si>
  <si>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</si>
  <si>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</si>
  <si>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</si>
  <si>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</si>
  <si>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</si>
  <si>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</si>
  <si>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</si>
  <si>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</si>
  <si>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</si>
  <si>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</si>
  <si>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</si>
  <si>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</si>
  <si>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</si>
  <si>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</si>
  <si>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</si>
  <si>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</si>
  <si>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</si>
  <si>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</si>
  <si>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</si>
  <si>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</si>
  <si>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</si>
  <si>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</si>
  <si>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</si>
  <si>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</si>
  <si>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</si>
  <si>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</si>
  <si>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</si>
  <si>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</si>
  <si>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</si>
  <si>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</si>
  <si>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</si>
  <si>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</si>
  <si>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</si>
  <si>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</si>
  <si>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</si>
  <si>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</si>
  <si>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</si>
  <si>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</si>
  <si>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</si>
  <si>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</si>
  <si>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</si>
  <si>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</si>
  <si>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</si>
  <si>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</si>
  <si>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</si>
  <si>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</si>
  <si>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</si>
  <si>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</si>
  <si>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</si>
  <si>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</si>
  <si>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</si>
  <si>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</si>
  <si>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</si>
  <si>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</si>
  <si>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</si>
  <si>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</si>
  <si>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</si>
  <si>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</si>
  <si>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</si>
  <si>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</si>
  <si>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</si>
  <si>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</si>
  <si>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</si>
  <si>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</si>
  <si>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</si>
  <si>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</si>
  <si>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</si>
  <si>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</si>
  <si>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</si>
  <si>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</si>
  <si>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</si>
  <si>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</si>
  <si>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</si>
  <si>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</si>
  <si>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</si>
  <si>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</si>
  <si>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</si>
  <si>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</si>
  <si>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</si>
  <si>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</si>
  <si>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</si>
  <si>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</si>
  <si>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</si>
  <si>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</si>
  <si>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</si>
  <si>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</si>
  <si>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</si>
  <si>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</si>
  <si>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</si>
  <si>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</si>
  <si>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</si>
  <si>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</si>
  <si>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</si>
  <si>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</si>
  <si>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</si>
  <si>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</si>
  <si>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</si>
  <si>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</si>
  <si>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</si>
  <si>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</si>
  <si>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</si>
  <si>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</si>
  <si>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</si>
  <si>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</si>
  <si>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</si>
  <si>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</si>
  <si>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</si>
  <si>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</si>
  <si>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</si>
  <si>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</si>
  <si>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</si>
  <si>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</si>
  <si>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</si>
  <si>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</si>
  <si>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</si>
  <si>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</si>
  <si>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</si>
  <si>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</si>
  <si>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</si>
  <si>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</si>
  <si>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</si>
  <si>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</si>
  <si>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</si>
  <si>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</si>
  <si>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</si>
  <si>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</si>
  <si>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</si>
  <si>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</si>
  <si>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</si>
  <si>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</si>
  <si>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</si>
  <si>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</si>
  <si>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</si>
  <si>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</si>
  <si>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</si>
  <si>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</si>
  <si>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</si>
  <si>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</si>
  <si>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</si>
  <si>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</si>
  <si>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</si>
  <si>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</si>
  <si>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</si>
  <si>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</si>
  <si>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</si>
  <si>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</si>
  <si>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</si>
  <si>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</si>
  <si>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</si>
  <si>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</si>
  <si>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</si>
  <si>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</si>
  <si>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</si>
  <si>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</si>
  <si>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</si>
  <si>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</si>
  <si>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</si>
  <si>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</si>
  <si>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</si>
  <si>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</si>
  <si>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</si>
  <si>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</si>
  <si>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</si>
  <si>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</si>
  <si>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</si>
  <si>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</si>
  <si>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</si>
  <si>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</si>
  <si>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</si>
  <si>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</si>
  <si>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</si>
  <si>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</si>
  <si>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</si>
  <si>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</si>
  <si>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</si>
  <si>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</si>
  <si>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</si>
  <si>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</si>
  <si>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</si>
  <si>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</si>
  <si>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</si>
  <si>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</si>
  <si>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</si>
  <si>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</si>
  <si>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</si>
  <si>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</si>
  <si>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</si>
  <si>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</si>
  <si>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</si>
  <si>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</si>
  <si>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</si>
  <si>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</si>
  <si>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</si>
  <si>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</si>
  <si>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</si>
  <si>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</si>
  <si>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</si>
  <si>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</si>
  <si>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</si>
  <si>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</si>
  <si>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</si>
  <si>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</si>
  <si>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</si>
  <si>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</si>
  <si>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</si>
  <si>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</si>
  <si>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</si>
  <si>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</si>
  <si>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</si>
  <si>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</si>
  <si>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</si>
  <si>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</si>
  <si>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</si>
  <si>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</si>
  <si>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</si>
  <si>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</si>
  <si>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</si>
  <si>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</si>
  <si>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</si>
  <si>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</si>
  <si>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</si>
  <si>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</si>
  <si>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</si>
  <si>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</si>
  <si>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</si>
  <si>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</si>
  <si>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</si>
  <si>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</si>
  <si>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</si>
  <si>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</si>
  <si>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</si>
  <si>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</si>
  <si>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</si>
  <si>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</si>
  <si>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</si>
  <si>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</si>
  <si>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</si>
  <si>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</si>
  <si>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</si>
  <si>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</si>
  <si>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</si>
  <si>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</si>
  <si>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</si>
  <si>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</si>
  <si>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</si>
  <si>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</si>
  <si>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</si>
  <si>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</si>
  <si>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</si>
  <si>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</si>
  <si>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</si>
  <si>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</si>
  <si>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</si>
  <si>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</si>
  <si>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</si>
  <si>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</si>
  <si>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</si>
  <si>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</si>
  <si>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</si>
  <si>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</si>
  <si>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</si>
  <si>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</si>
  <si>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</si>
  <si>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</si>
  <si>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</si>
  <si>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</si>
  <si>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</si>
  <si>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</si>
  <si>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</si>
  <si>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</si>
  <si>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</si>
  <si>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</si>
  <si>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</si>
  <si>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</si>
  <si>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</si>
  <si>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</si>
  <si>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</si>
  <si>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</si>
  <si>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</si>
  <si>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</si>
  <si>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</si>
  <si>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</si>
  <si>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</si>
  <si>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</si>
  <si>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</si>
  <si>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</si>
  <si>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</si>
  <si>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</si>
  <si>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</si>
  <si>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</si>
  <si>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</si>
  <si>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</si>
  <si>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</si>
  <si>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</si>
  <si>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</si>
  <si>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</si>
  <si>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</si>
  <si>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</si>
  <si>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</si>
  <si>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</si>
  <si>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</si>
  <si>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</si>
  <si>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</si>
  <si>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</si>
  <si>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</si>
  <si>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</si>
  <si>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</si>
  <si>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</si>
  <si>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</si>
  <si>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</si>
  <si>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</si>
  <si>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</si>
  <si>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</si>
  <si>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</si>
  <si>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</si>
  <si>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</si>
  <si>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</si>
  <si>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</si>
  <si>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</si>
  <si>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</si>
  <si>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</si>
  <si>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</si>
  <si>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</si>
  <si>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</si>
  <si>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</si>
  <si>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</si>
  <si>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</si>
  <si>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</si>
  <si>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</si>
  <si>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</si>
  <si>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</si>
  <si>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</si>
  <si>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</si>
  <si>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</si>
  <si>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</si>
  <si>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</si>
  <si>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</si>
  <si>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</si>
  <si>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</si>
  <si>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</si>
  <si>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</si>
  <si>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</si>
  <si>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</si>
  <si>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</si>
  <si>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</si>
  <si>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</si>
  <si>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</si>
  <si>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</si>
  <si>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</si>
  <si>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</si>
  <si>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</si>
  <si>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</si>
  <si>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</si>
  <si>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</si>
  <si>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</si>
  <si>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</si>
  <si>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</si>
  <si>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</si>
  <si>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</si>
  <si>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</si>
  <si>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</si>
  <si>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</si>
  <si>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</si>
  <si>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</si>
  <si>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</si>
  <si>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</si>
  <si>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</si>
  <si>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</si>
  <si>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</si>
  <si>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</si>
  <si>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</si>
  <si>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</si>
  <si>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</si>
  <si>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</si>
  <si>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</si>
  <si>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</si>
  <si>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</si>
  <si>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</si>
  <si>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</si>
  <si>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</si>
  <si>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</si>
  <si>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</si>
  <si>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</si>
  <si>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</si>
  <si>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</si>
  <si>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</si>
  <si>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</si>
  <si>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</si>
  <si>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</si>
  <si>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</si>
  <si>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</si>
  <si>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</si>
  <si>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</si>
  <si>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</si>
  <si>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</si>
  <si>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</si>
  <si>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</si>
  <si>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</si>
  <si>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</si>
  <si>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</si>
  <si>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</si>
  <si>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</si>
  <si>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</si>
  <si>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</si>
  <si>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</si>
  <si>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</si>
  <si>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</si>
  <si>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</si>
  <si>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</si>
  <si>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</si>
  <si>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</si>
  <si>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</si>
  <si>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</si>
  <si>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</si>
  <si>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</si>
  <si>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</si>
  <si>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</si>
  <si>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</si>
  <si>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</si>
  <si>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</si>
  <si>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</si>
  <si>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</si>
  <si>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</si>
  <si>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</si>
  <si>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</si>
  <si>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</si>
  <si>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</si>
  <si>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</si>
  <si>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</si>
  <si>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</si>
  <si>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</si>
  <si>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</si>
  <si>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</si>
  <si>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</si>
  <si>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</si>
  <si>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</si>
  <si>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</si>
  <si>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</si>
  <si>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</si>
  <si>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</si>
  <si>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</si>
  <si>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</si>
  <si>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</si>
  <si>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</si>
  <si>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</si>
  <si>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</si>
  <si>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</si>
  <si>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</si>
  <si>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</si>
  <si>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</si>
  <si>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</si>
  <si>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</si>
  <si>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</si>
  <si>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</si>
  <si>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</si>
  <si>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</si>
  <si>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</si>
  <si>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</si>
  <si>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</si>
  <si>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</si>
  <si>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</si>
  <si>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</si>
  <si>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</si>
  <si>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</si>
  <si>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</si>
  <si>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</si>
  <si>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</si>
  <si>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</si>
  <si>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</si>
  <si>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</si>
  <si>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</si>
  <si>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</si>
  <si>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</si>
  <si>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</si>
  <si>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</si>
  <si>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</si>
  <si>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</si>
  <si>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</si>
  <si>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</si>
  <si>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</si>
  <si>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</si>
  <si>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</si>
  <si>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</si>
  <si>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</si>
  <si>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</si>
  <si>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</si>
  <si>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</si>
  <si>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</si>
  <si>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</si>
  <si>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</si>
  <si>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</si>
  <si>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</si>
  <si>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</si>
  <si>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</si>
  <si>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</si>
  <si>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</si>
  <si>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</si>
  <si>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</si>
  <si>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</si>
  <si>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</si>
  <si>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</si>
  <si>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</si>
  <si>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</si>
  <si>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</si>
  <si>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</si>
  <si>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</si>
  <si>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</si>
  <si>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</si>
  <si>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</si>
  <si>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</si>
  <si>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</si>
  <si>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</si>
  <si>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</si>
  <si>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</si>
  <si>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</si>
  <si>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</si>
  <si>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</si>
  <si>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</si>
  <si>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</si>
  <si>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</si>
  <si>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</si>
  <si>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</si>
  <si>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</si>
  <si>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</si>
  <si>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</si>
  <si>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</si>
  <si>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</si>
  <si>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</si>
  <si>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</si>
  <si>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</si>
  <si>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</si>
  <si>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</si>
  <si>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</si>
  <si>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</si>
  <si>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</si>
  <si>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</si>
  <si>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</si>
  <si>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</si>
  <si>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</si>
  <si>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</si>
  <si>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</si>
  <si>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</si>
  <si>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</si>
  <si>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</si>
  <si>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</si>
  <si>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</si>
  <si>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</si>
  <si>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</si>
  <si>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</si>
  <si>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</si>
  <si>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</si>
  <si>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</si>
  <si>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</si>
  <si>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</si>
  <si>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</si>
  <si>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</si>
  <si>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</si>
  <si>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</si>
  <si>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</si>
  <si>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</si>
  <si>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</si>
  <si>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</si>
  <si>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</si>
  <si>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</si>
  <si>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</si>
  <si>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</si>
  <si>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</si>
  <si>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</si>
  <si>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</si>
  <si>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</si>
  <si>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</si>
  <si>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</si>
  <si>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</si>
  <si>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</si>
  <si>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</si>
  <si>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</si>
  <si>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</si>
  <si>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</si>
  <si>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</si>
  <si>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</si>
  <si>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</si>
  <si>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</si>
  <si>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</si>
  <si>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</si>
  <si>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</si>
  <si>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</si>
  <si>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</si>
  <si>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</si>
  <si>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</si>
  <si>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</si>
  <si>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</si>
  <si>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</si>
  <si>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</si>
  <si>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</si>
  <si>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</si>
  <si>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</si>
  <si>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</si>
  <si>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</si>
  <si>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</si>
  <si>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</si>
  <si>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</si>
  <si>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</si>
  <si>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</si>
  <si>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</si>
  <si>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</si>
  <si>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</si>
  <si>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</si>
  <si>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</si>
  <si>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</si>
  <si>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</si>
  <si>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</si>
  <si>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</si>
  <si>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</si>
  <si>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</si>
  <si>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</si>
  <si>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</si>
  <si>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</si>
  <si>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</si>
  <si>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</si>
  <si>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</si>
  <si>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</si>
  <si>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</si>
  <si>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</si>
  <si>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</si>
  <si>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</si>
  <si>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</si>
  <si>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</si>
  <si>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</si>
  <si>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</si>
  <si>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</si>
  <si>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</si>
  <si>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</si>
  <si>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</si>
  <si>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</si>
  <si>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</si>
  <si>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</si>
  <si>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</si>
  <si>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</si>
  <si>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</si>
  <si>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</si>
  <si>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</si>
  <si>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</si>
  <si>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</si>
  <si>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</si>
  <si>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</si>
  <si>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</si>
  <si>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</si>
  <si>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</si>
  <si>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</si>
  <si>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</si>
  <si>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</si>
  <si>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</si>
  <si>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</si>
  <si>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</si>
  <si>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</si>
  <si>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</si>
  <si>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</si>
  <si>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</si>
  <si>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</si>
  <si>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</si>
  <si>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</si>
  <si>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</si>
  <si>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</si>
  <si>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</si>
  <si>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</si>
  <si>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</si>
  <si>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</si>
  <si>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</si>
  <si>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</si>
  <si>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</si>
  <si>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</si>
  <si>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</si>
  <si>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</si>
  <si>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</si>
  <si>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</si>
  <si>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</si>
  <si>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</si>
  <si>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</si>
  <si>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</si>
  <si>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</si>
  <si>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</si>
  <si>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</si>
  <si>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</si>
  <si>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</si>
  <si>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</si>
  <si>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</si>
  <si>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</si>
  <si>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</si>
  <si>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</si>
  <si>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</si>
  <si>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</si>
  <si>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</si>
  <si>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</si>
  <si>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</si>
  <si>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</si>
  <si>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</si>
  <si>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</si>
  <si>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</si>
  <si>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</si>
  <si>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</si>
  <si>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</si>
  <si>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</si>
  <si>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</si>
  <si>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</si>
  <si>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</si>
  <si>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</si>
  <si>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</si>
  <si>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</si>
  <si>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</si>
  <si>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</si>
  <si>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</si>
  <si>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</si>
  <si>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</si>
  <si>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</si>
  <si>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</si>
  <si>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</si>
  <si>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</si>
  <si>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</si>
  <si>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</si>
  <si>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</si>
  <si>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</si>
  <si>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</si>
  <si>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</si>
  <si>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</si>
  <si>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</si>
  <si>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</si>
  <si>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</si>
  <si>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</si>
  <si>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</si>
  <si>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</si>
  <si>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</si>
  <si>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</si>
  <si>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</si>
  <si>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</si>
  <si>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</si>
  <si>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</si>
  <si>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</si>
  <si>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</si>
  <si>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</si>
  <si>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</si>
  <si>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</si>
  <si>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</si>
  <si>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</si>
  <si>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</si>
  <si>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</si>
  <si>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</si>
  <si>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</si>
  <si>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</si>
  <si>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</si>
  <si>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</si>
  <si>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</si>
  <si>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</si>
  <si>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</si>
  <si>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</si>
  <si>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</si>
  <si>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</si>
  <si>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</si>
  <si>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</si>
  <si>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</si>
  <si>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</si>
  <si>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</si>
  <si>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</si>
  <si>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</si>
  <si>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</si>
  <si>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</si>
  <si>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</si>
  <si>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</si>
  <si>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</si>
  <si>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</si>
  <si>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</si>
  <si>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</si>
  <si>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</si>
  <si>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</si>
  <si>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</si>
  <si>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</si>
  <si>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</si>
  <si>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</si>
  <si>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</si>
  <si>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</si>
  <si>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</si>
  <si>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</si>
  <si>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</si>
  <si>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</si>
  <si>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</si>
  <si>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</si>
  <si>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</si>
  <si>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</si>
  <si>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</si>
  <si>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</si>
  <si>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</si>
  <si>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</si>
  <si>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</si>
  <si>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</si>
  <si>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</si>
  <si>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</si>
  <si>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</si>
  <si>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</si>
  <si>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</si>
  <si>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</si>
  <si>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</si>
  <si>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</si>
  <si>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</si>
  <si>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</si>
  <si>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</si>
  <si>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</si>
  <si>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</si>
  <si>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</si>
  <si>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</si>
  <si>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</si>
  <si>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</si>
  <si>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</si>
  <si>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</si>
  <si>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</si>
  <si>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</si>
  <si>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</si>
  <si>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</si>
  <si>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</si>
  <si>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</si>
  <si>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</si>
  <si>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</si>
  <si>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</si>
  <si>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</si>
  <si>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</si>
  <si>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</si>
  <si>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</si>
  <si>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</si>
  <si>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</si>
  <si>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</si>
  <si>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</si>
  <si>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</si>
  <si>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</si>
  <si>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</si>
  <si>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</si>
  <si>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</si>
  <si>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</si>
  <si>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</si>
  <si>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</si>
  <si>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</si>
  <si>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</si>
  <si>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</si>
  <si>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</si>
  <si>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</si>
  <si>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</si>
  <si>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</si>
  <si>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</si>
  <si>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</si>
  <si>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</si>
  <si>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</si>
  <si>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</si>
  <si>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</si>
  <si>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</si>
  <si>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</si>
  <si>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</si>
  <si>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</si>
  <si>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</si>
  <si>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</si>
  <si>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</si>
  <si>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</si>
  <si>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</si>
  <si>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</si>
  <si>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</si>
  <si>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</si>
  <si>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</si>
  <si>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</si>
  <si>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</si>
  <si>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</si>
  <si>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</si>
  <si>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</si>
  <si>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</si>
  <si>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</si>
  <si>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</si>
  <si>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</si>
  <si>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</si>
  <si>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</si>
  <si>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</si>
  <si>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</si>
  <si>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</si>
  <si>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</si>
  <si>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</si>
  <si>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</si>
  <si>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</si>
  <si>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</si>
  <si>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</si>
  <si>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</si>
  <si>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</si>
  <si>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</si>
  <si>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</si>
  <si>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</si>
  <si>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</si>
  <si>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</si>
  <si>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</si>
  <si>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</si>
  <si>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</si>
  <si>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</si>
  <si>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</si>
  <si>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</si>
  <si>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</si>
  <si>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</si>
  <si>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</si>
  <si>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</si>
  <si>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</si>
  <si>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</si>
  <si>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</si>
  <si>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</si>
  <si>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</si>
  <si>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</si>
  <si>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</si>
  <si>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</si>
  <si>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</si>
  <si>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</si>
  <si>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</si>
  <si>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</si>
  <si>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</si>
  <si>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</si>
  <si>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</si>
  <si>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</si>
  <si>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</si>
  <si>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</si>
  <si>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</si>
  <si>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</si>
  <si>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</si>
  <si>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</si>
  <si>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</si>
  <si>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</si>
  <si>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</si>
  <si>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</si>
  <si>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</si>
  <si>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</si>
  <si>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</si>
  <si>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</si>
  <si>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</si>
  <si>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</si>
  <si>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</si>
  <si>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</si>
  <si>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</si>
  <si>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</si>
  <si>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</si>
  <si>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</si>
  <si>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</si>
  <si>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</si>
  <si>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</si>
  <si>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</si>
  <si>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</si>
  <si>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</si>
  <si>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</si>
  <si>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</si>
  <si>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</si>
  <si>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</si>
  <si>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</si>
  <si>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</si>
  <si>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</si>
  <si>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</si>
  <si>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</si>
  <si>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</si>
  <si>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</si>
  <si>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</si>
  <si>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</si>
  <si>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</si>
  <si>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</si>
  <si>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</si>
  <si>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</si>
  <si>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</si>
  <si>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</si>
  <si>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</si>
  <si>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</si>
  <si>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</si>
  <si>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</si>
  <si>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</si>
  <si>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</si>
  <si>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</si>
  <si>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</si>
  <si>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</si>
  <si>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</si>
  <si>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</si>
  <si>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</si>
  <si>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</si>
  <si>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</si>
  <si>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</si>
  <si>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</si>
  <si>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</si>
  <si>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</si>
  <si>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</si>
  <si>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</si>
  <si>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</si>
  <si>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</si>
  <si>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</si>
  <si>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</si>
  <si>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</si>
  <si>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</si>
  <si>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</si>
  <si>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</si>
  <si>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</si>
  <si>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</si>
  <si>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</si>
  <si>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</si>
  <si>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</si>
  <si>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</si>
  <si>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</si>
  <si>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</si>
  <si>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</si>
  <si>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</si>
  <si>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</si>
  <si>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</si>
  <si>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</si>
  <si>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</si>
  <si>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</si>
  <si>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</si>
  <si>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</si>
  <si>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</si>
  <si>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</si>
  <si>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</si>
  <si>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</si>
  <si>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</si>
  <si>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</si>
  <si>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</si>
  <si>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</si>
  <si>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</si>
  <si>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</si>
  <si>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</si>
  <si>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</si>
  <si>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</si>
  <si>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</si>
  <si>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</si>
  <si>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</si>
  <si>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</si>
  <si>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</si>
  <si>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</si>
  <si>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</si>
  <si>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</si>
  <si>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</si>
  <si>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</si>
  <si>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</si>
  <si>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</si>
  <si>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</si>
  <si>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</si>
  <si>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</si>
  <si>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</si>
  <si>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</si>
  <si>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</si>
  <si>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</si>
  <si>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</si>
  <si>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</si>
  <si>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</si>
  <si>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</si>
  <si>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</si>
  <si>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</si>
  <si>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</si>
  <si>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</si>
  <si>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</si>
  <si>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</si>
  <si>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</si>
  <si>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</si>
  <si>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</si>
  <si>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</si>
  <si>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</si>
  <si>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</si>
  <si>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</si>
  <si>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</si>
  <si>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</si>
  <si>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</si>
  <si>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</si>
  <si>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</si>
  <si>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</si>
  <si>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</si>
  <si>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</si>
  <si>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</si>
  <si>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</si>
  <si>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</si>
  <si>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</si>
  <si>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</si>
  <si>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</si>
  <si>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</si>
  <si>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</si>
  <si>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</si>
  <si>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</si>
  <si>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</si>
  <si>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</si>
  <si>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</si>
  <si>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</si>
  <si>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</si>
  <si>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</si>
  <si>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</si>
  <si>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</si>
  <si>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</si>
  <si>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</si>
  <si>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</si>
  <si>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</si>
  <si>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</si>
  <si>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</si>
  <si>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</si>
  <si>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</si>
  <si>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</si>
  <si>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</si>
  <si>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</si>
  <si>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</si>
  <si>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</si>
  <si>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</si>
  <si>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</si>
  <si>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</si>
  <si>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</si>
  <si>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</si>
  <si>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</si>
  <si>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</si>
  <si>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</si>
  <si>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</si>
  <si>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</si>
  <si>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</si>
  <si>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</si>
  <si>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</si>
  <si>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</si>
  <si>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</si>
  <si>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</si>
  <si>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</si>
  <si>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</si>
  <si>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</si>
  <si>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</si>
  <si>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</si>
  <si>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</si>
  <si>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</si>
  <si>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</si>
  <si>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</si>
  <si>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</si>
  <si>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</si>
  <si>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</si>
  <si>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</si>
  <si>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</si>
  <si>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</si>
  <si>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</si>
  <si>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</si>
  <si>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</si>
  <si>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</si>
  <si>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</si>
  <si>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</si>
  <si>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</si>
  <si>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</si>
  <si>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</si>
  <si>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</si>
  <si>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</si>
  <si>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</si>
  <si>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</si>
  <si>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</si>
  <si>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</si>
  <si>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</si>
  <si>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</si>
  <si>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</si>
  <si>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</si>
  <si>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</si>
  <si>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</si>
  <si>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</si>
  <si>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</si>
  <si>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</si>
  <si>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</si>
  <si>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</si>
  <si>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</si>
  <si>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</si>
  <si>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</si>
  <si>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</si>
  <si>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</si>
  <si>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</si>
  <si>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</si>
  <si>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</si>
  <si>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</si>
  <si>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</si>
  <si>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</si>
  <si>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</si>
  <si>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</si>
  <si>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</si>
  <si>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</si>
  <si>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</si>
  <si>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</si>
  <si>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</si>
  <si>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</si>
  <si>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</si>
  <si>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</si>
  <si>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</si>
  <si>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</si>
  <si>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</si>
  <si>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</si>
  <si>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</si>
  <si>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</si>
  <si>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</si>
  <si>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</si>
  <si>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</si>
  <si>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</si>
  <si>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</si>
  <si>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</si>
  <si>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</si>
  <si>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</si>
  <si>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</si>
  <si>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</si>
  <si>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</si>
  <si>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</si>
  <si>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</si>
  <si>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</si>
  <si>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</si>
  <si>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</si>
  <si>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</si>
  <si>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</si>
  <si>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</si>
  <si>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</si>
  <si>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</si>
  <si>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</si>
  <si>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</si>
  <si>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</si>
  <si>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</si>
  <si>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</si>
  <si>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</si>
  <si>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</si>
  <si>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</si>
  <si>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</si>
  <si>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</si>
  <si>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</si>
  <si>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</si>
  <si>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</si>
  <si>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</si>
  <si>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</si>
  <si>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</si>
  <si>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</si>
  <si>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</si>
  <si>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</si>
  <si>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</si>
  <si>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</si>
  <si>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</si>
  <si>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</si>
  <si>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</si>
  <si>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</si>
  <si>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</si>
  <si>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</si>
  <si>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</si>
  <si>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</si>
  <si>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</si>
  <si>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</si>
  <si>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</si>
  <si>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</si>
  <si>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</si>
  <si>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</si>
  <si>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</si>
  <si>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</si>
  <si>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</si>
  <si>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</si>
  <si>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</si>
  <si>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</si>
  <si>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</si>
  <si>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</si>
  <si>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</si>
  <si>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</si>
  <si>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</si>
  <si>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</si>
  <si>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</si>
  <si>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</si>
  <si>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</si>
  <si>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</si>
  <si>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</si>
  <si>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</si>
  <si>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</si>
  <si>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</si>
  <si>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</si>
  <si>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</si>
  <si>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</si>
  <si>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</si>
  <si>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</si>
  <si>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</si>
  <si>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</si>
  <si>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</si>
  <si>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</si>
  <si>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</si>
  <si>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</si>
  <si>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</si>
  <si>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</si>
  <si>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</si>
  <si>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</si>
  <si>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</si>
  <si>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</si>
  <si>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</si>
  <si>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</si>
  <si>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</si>
  <si>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</si>
  <si>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</si>
  <si>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</si>
  <si>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</si>
  <si>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</si>
  <si>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</si>
  <si>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</si>
  <si>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</si>
  <si>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</si>
  <si>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</si>
  <si>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</si>
  <si>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</si>
  <si>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</si>
  <si>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</si>
  <si>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</si>
  <si>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</si>
  <si>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</si>
  <si>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</si>
  <si>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</si>
  <si>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</si>
  <si>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</si>
  <si>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</si>
  <si>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</si>
  <si>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</si>
  <si>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</si>
  <si>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</si>
  <si>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</si>
  <si>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</si>
  <si>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</si>
  <si>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</si>
  <si>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</si>
  <si>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</si>
  <si>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</si>
  <si>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</si>
  <si>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</si>
  <si>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</si>
  <si>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</si>
  <si>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</si>
  <si>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</si>
  <si>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</si>
  <si>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</si>
  <si>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</si>
  <si>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</si>
  <si>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</si>
  <si>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</si>
  <si>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</si>
  <si>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</si>
  <si>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</si>
  <si>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</si>
  <si>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</si>
  <si>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</si>
  <si>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</si>
  <si>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</si>
  <si>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</si>
  <si>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</si>
  <si>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</si>
  <si>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</si>
  <si>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</si>
  <si>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</si>
  <si>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</si>
  <si>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</si>
  <si>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</si>
  <si>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</si>
  <si>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</si>
  <si>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</si>
  <si>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</si>
  <si>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</si>
  <si>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</si>
  <si>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</si>
  <si>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</si>
  <si>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</si>
  <si>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</si>
  <si>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</si>
  <si>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</si>
  <si>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</si>
  <si>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</si>
  <si>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</si>
  <si>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</si>
  <si>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</si>
  <si>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</si>
  <si>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</si>
  <si>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</si>
  <si>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</si>
  <si>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</si>
  <si>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</si>
  <si>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</si>
  <si>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</si>
  <si>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</si>
  <si>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</si>
  <si>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</si>
  <si>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</si>
  <si>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</si>
  <si>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</si>
  <si>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</si>
  <si>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</si>
  <si>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</si>
  <si>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</si>
  <si>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</si>
  <si>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</si>
  <si>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</si>
  <si>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</si>
  <si>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</si>
  <si>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</si>
  <si>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</si>
  <si>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</si>
  <si>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</si>
  <si>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</si>
  <si>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</si>
  <si>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</si>
  <si>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</si>
  <si>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</si>
  <si>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</si>
  <si>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</si>
  <si>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</si>
  <si>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</si>
  <si>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</si>
  <si>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</si>
  <si>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</si>
  <si>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</si>
  <si>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</si>
  <si>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</si>
  <si>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</si>
  <si>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</si>
  <si>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</si>
  <si>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</si>
  <si>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</si>
  <si>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</si>
  <si>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</si>
  <si>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</si>
  <si>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</si>
  <si>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</si>
  <si>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</si>
  <si>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</si>
  <si>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</si>
  <si>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</si>
  <si>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</si>
  <si>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</si>
  <si>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</si>
  <si>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</si>
  <si>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</si>
  <si>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</si>
  <si>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</si>
  <si>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</si>
  <si>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</si>
  <si>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</si>
  <si>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</si>
  <si>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</si>
  <si>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</si>
  <si>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</si>
  <si>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</si>
  <si>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</si>
  <si>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</si>
  <si>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</si>
  <si>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</si>
  <si>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</si>
  <si>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</si>
  <si>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</si>
  <si>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</si>
  <si>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</si>
  <si>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</si>
  <si>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</si>
  <si>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</si>
  <si>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</si>
  <si>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</si>
  <si>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</si>
  <si>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</si>
  <si>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</si>
  <si>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</si>
  <si>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</si>
  <si>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</si>
  <si>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</si>
  <si>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</si>
  <si>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</si>
  <si>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</si>
  <si>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</si>
  <si>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</si>
  <si>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</si>
  <si>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</si>
  <si>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</si>
  <si>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</si>
  <si>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</si>
  <si>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</si>
  <si>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</si>
  <si>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</si>
  <si>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</si>
  <si>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</si>
  <si>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</si>
  <si>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</si>
  <si>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</si>
  <si>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</si>
  <si>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</si>
  <si>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</si>
  <si>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</si>
  <si>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</si>
  <si>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</si>
  <si>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</si>
  <si>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</si>
  <si>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</si>
  <si>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</si>
  <si>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</si>
  <si>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</si>
  <si>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</si>
  <si>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</si>
  <si>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</si>
  <si>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</si>
  <si>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</si>
  <si>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</si>
  <si>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</si>
  <si>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</si>
  <si>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</si>
  <si>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</si>
  <si>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</si>
  <si>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</si>
  <si>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</si>
  <si>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</si>
  <si>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</si>
  <si>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</si>
  <si>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</si>
  <si>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</si>
  <si>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</si>
  <si>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</si>
  <si>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</si>
  <si>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</si>
  <si>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</si>
  <si>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</si>
  <si>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</si>
  <si>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</si>
  <si>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</si>
  <si>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</si>
  <si>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</si>
  <si>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</si>
  <si>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</si>
  <si>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</si>
  <si>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</si>
  <si>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</si>
  <si>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</si>
  <si>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</si>
  <si>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</si>
  <si>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</si>
  <si>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</si>
  <si>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</si>
  <si>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</si>
  <si>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</si>
  <si>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</si>
  <si>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</si>
  <si>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</si>
  <si>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</si>
  <si>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</si>
  <si>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</si>
  <si>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</si>
  <si>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</si>
  <si>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</si>
  <si>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</si>
  <si>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</si>
  <si>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</si>
  <si>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</si>
  <si>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</si>
  <si>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</si>
  <si>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</si>
  <si>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</si>
  <si>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</si>
  <si>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</si>
  <si>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</si>
  <si>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</si>
  <si>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</si>
  <si>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</si>
  <si>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</si>
  <si>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</si>
  <si>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</si>
  <si>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</si>
  <si>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</si>
  <si>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</si>
  <si>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</si>
  <si>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</si>
  <si>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</si>
  <si>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</si>
  <si>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</si>
  <si>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</si>
  <si>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</si>
  <si>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</si>
  <si>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</si>
  <si>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</si>
  <si>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</si>
  <si>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</si>
  <si>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</si>
  <si>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</si>
  <si>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</si>
  <si>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</si>
  <si>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</si>
  <si>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</si>
  <si>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</si>
  <si>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</si>
  <si>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</si>
  <si>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</si>
  <si>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</si>
  <si>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</si>
  <si>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</si>
  <si>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</si>
  <si>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</si>
  <si>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</si>
  <si>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</si>
  <si>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</si>
  <si>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</si>
  <si>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</si>
  <si>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</si>
  <si>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</si>
  <si>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</si>
  <si>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</si>
  <si>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</si>
  <si>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</si>
  <si>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</si>
  <si>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</si>
  <si>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</si>
  <si>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</si>
  <si>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</si>
  <si>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</si>
  <si>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</si>
  <si>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</si>
  <si>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</si>
  <si>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</si>
  <si>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</si>
  <si>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</si>
  <si>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</si>
  <si>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</si>
  <si>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</si>
  <si>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</si>
  <si>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</si>
  <si>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</si>
  <si>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</si>
  <si>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</si>
  <si>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</si>
  <si>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</si>
  <si>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</si>
  <si>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</si>
  <si>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</si>
  <si>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</si>
  <si>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</si>
  <si>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</si>
  <si>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</si>
  <si>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</si>
  <si>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</si>
  <si>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</si>
  <si>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</si>
  <si>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</si>
  <si>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</si>
  <si>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</si>
  <si>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</si>
  <si>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</si>
  <si>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</si>
  <si>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</si>
  <si>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</si>
  <si>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</si>
  <si>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</si>
  <si>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</si>
  <si>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</si>
  <si>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</si>
  <si>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</si>
  <si>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</si>
  <si>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</si>
  <si>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</si>
  <si>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</si>
  <si>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</si>
  <si>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</si>
  <si>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</si>
  <si>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</si>
  <si>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</si>
  <si>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</si>
  <si>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</si>
  <si>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</si>
  <si>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</si>
  <si>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</si>
  <si>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</si>
  <si>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</si>
  <si>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</si>
  <si>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</si>
  <si>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</si>
  <si>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</si>
  <si>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</si>
  <si>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</si>
  <si>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</si>
  <si>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</si>
  <si>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</si>
  <si>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</si>
  <si>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</si>
  <si>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</si>
  <si>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</si>
  <si>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</si>
  <si>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</si>
  <si>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</si>
  <si>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</si>
  <si>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</si>
  <si>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</si>
  <si>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</si>
  <si>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</si>
  <si>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</si>
  <si>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</si>
  <si>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</si>
  <si>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</si>
  <si>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</si>
  <si>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</si>
  <si>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</si>
  <si>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</si>
  <si>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</si>
  <si>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</si>
  <si>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</si>
  <si>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</si>
  <si>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</si>
  <si>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</si>
  <si>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</si>
  <si>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</si>
  <si>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</si>
  <si>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</si>
  <si>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</si>
  <si>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</si>
  <si>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</si>
  <si>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</si>
  <si>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</si>
  <si>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</si>
  <si>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</si>
  <si>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</si>
  <si>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</si>
  <si>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</si>
  <si>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</si>
  <si>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</si>
  <si>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</si>
  <si>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</si>
  <si>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</si>
  <si>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</si>
  <si>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</si>
  <si>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</si>
  <si>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</si>
  <si>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</si>
  <si>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</si>
  <si>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</si>
  <si>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</si>
  <si>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</si>
  <si>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</si>
  <si>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</si>
  <si>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</si>
  <si>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</si>
  <si>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</si>
  <si>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</si>
  <si>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</si>
  <si>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</si>
  <si>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</si>
  <si>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</si>
  <si>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</si>
  <si>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</si>
  <si>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</si>
  <si>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</si>
  <si>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</si>
  <si>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</si>
  <si>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</si>
  <si>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</si>
  <si>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</si>
  <si>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</si>
  <si>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</si>
  <si>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</si>
  <si>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</si>
  <si>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</si>
  <si>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</si>
  <si>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</si>
  <si>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</si>
  <si>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</si>
  <si>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</si>
  <si>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</si>
  <si>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</si>
  <si>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</si>
  <si>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</si>
  <si>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</si>
  <si>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</si>
  <si>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</si>
  <si>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</si>
  <si>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</si>
  <si>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</si>
  <si>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</si>
  <si>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</si>
  <si>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</si>
  <si>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</si>
  <si>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</si>
  <si>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</si>
  <si>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</si>
  <si>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</si>
  <si>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</si>
  <si>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</si>
  <si>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</si>
  <si>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</si>
  <si>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</si>
  <si>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</si>
  <si>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</si>
  <si>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</si>
  <si>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</si>
  <si>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</si>
  <si>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</si>
  <si>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</si>
  <si>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</si>
  <si>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</si>
  <si>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</si>
  <si>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</si>
  <si>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</si>
  <si>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</si>
  <si>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</si>
  <si>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</si>
  <si>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</si>
  <si>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</si>
  <si>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</si>
  <si>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</si>
  <si>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</si>
  <si>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</si>
  <si>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</si>
  <si>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</si>
  <si>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</si>
  <si>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</si>
  <si>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</si>
  <si>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</si>
  <si>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</si>
  <si>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</si>
  <si>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</si>
  <si>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</si>
  <si>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</si>
  <si>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</si>
  <si>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</si>
  <si>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</si>
  <si>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</si>
  <si>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</si>
  <si>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</si>
  <si>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</si>
  <si>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</si>
  <si>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</si>
  <si>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</si>
  <si>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</si>
  <si>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</si>
  <si>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</si>
  <si>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</si>
  <si>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</si>
  <si>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</si>
  <si>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</si>
  <si>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</si>
  <si>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</si>
  <si>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</si>
  <si>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</si>
  <si>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</si>
  <si>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</si>
  <si>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</si>
  <si>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</si>
  <si>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</si>
  <si>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</si>
  <si>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</si>
  <si>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</si>
  <si>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</si>
  <si>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</si>
  <si>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</si>
  <si>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</si>
  <si>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</si>
  <si>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</si>
  <si>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</si>
  <si>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</si>
  <si>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</si>
  <si>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</si>
  <si>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</si>
  <si>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</si>
  <si>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</si>
  <si>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</si>
  <si>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</si>
  <si>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</si>
  <si>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</si>
  <si>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</si>
  <si>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</si>
  <si>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</si>
  <si>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</si>
  <si>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</si>
  <si>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</si>
  <si>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</si>
  <si>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</si>
  <si>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</si>
  <si>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</si>
  <si>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</si>
  <si>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</si>
  <si>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</si>
  <si>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</si>
  <si>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</si>
  <si>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</si>
  <si>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</si>
  <si>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</si>
  <si>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</si>
  <si>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</si>
  <si>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</si>
  <si>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</si>
  <si>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</si>
  <si>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</si>
  <si>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</si>
  <si>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</si>
  <si>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</si>
  <si>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</si>
  <si>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</si>
  <si>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</si>
  <si>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</si>
  <si>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</si>
  <si>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</si>
  <si>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</si>
  <si>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</si>
  <si>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</si>
  <si>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</si>
  <si>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</si>
  <si>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</si>
  <si>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</si>
  <si>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</si>
  <si>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</si>
  <si>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</si>
  <si>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</si>
  <si>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</si>
  <si>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</si>
  <si>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</si>
  <si>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</si>
  <si>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</si>
  <si>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</si>
  <si>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</si>
  <si>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</si>
  <si>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</si>
  <si>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</si>
  <si>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</si>
  <si>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</si>
  <si>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</si>
  <si>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</si>
  <si>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</si>
  <si>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</si>
  <si>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</si>
  <si>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</si>
  <si>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</si>
  <si>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</si>
  <si>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</si>
  <si>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</si>
  <si>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</si>
  <si>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</si>
  <si>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</si>
  <si>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</si>
  <si>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</si>
  <si>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</si>
  <si>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</si>
  <si>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</si>
  <si>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</si>
  <si>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</si>
  <si>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</si>
  <si>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</si>
  <si>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</si>
  <si>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</si>
  <si>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</si>
  <si>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</si>
  <si>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</si>
  <si>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</si>
  <si>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</si>
  <si>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</si>
  <si>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</si>
  <si>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</si>
  <si>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</si>
  <si>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</si>
  <si>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</si>
  <si>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</si>
  <si>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</si>
  <si>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</si>
  <si>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</si>
  <si>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</si>
  <si>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</si>
  <si>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</si>
  <si>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</si>
  <si>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</si>
  <si>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</si>
  <si>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</si>
  <si>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</si>
  <si>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</si>
  <si>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</si>
  <si>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</si>
  <si>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</si>
  <si>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</si>
  <si>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</si>
  <si>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</si>
  <si>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</si>
  <si>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</si>
  <si>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</si>
  <si>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</si>
  <si>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</si>
  <si>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</si>
  <si>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</si>
  <si>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</si>
  <si>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</si>
  <si>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</si>
  <si>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</si>
  <si>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</si>
  <si>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</si>
  <si>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</si>
  <si>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</si>
  <si>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</si>
  <si>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</si>
  <si>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</si>
  <si>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</si>
  <si>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</si>
  <si>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</si>
  <si>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</si>
  <si>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</si>
  <si>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</si>
  <si>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</si>
  <si>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</si>
  <si>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</si>
  <si>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</si>
  <si>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</si>
  <si>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</si>
  <si>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</si>
  <si>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</si>
  <si>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</si>
  <si>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</si>
  <si>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</si>
  <si>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</si>
  <si>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</si>
  <si>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</si>
  <si>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</si>
  <si>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</si>
  <si>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</si>
  <si>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</si>
  <si>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</si>
  <si>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</si>
  <si>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</si>
  <si>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</si>
  <si>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</si>
  <si>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</si>
  <si>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</si>
  <si>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</si>
  <si>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</si>
  <si>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</si>
  <si>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</si>
  <si>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</si>
  <si>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</si>
  <si>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</si>
  <si>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</si>
  <si>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</si>
  <si>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</si>
  <si>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</si>
  <si>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</si>
  <si>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</si>
  <si>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</si>
  <si>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</si>
  <si>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</si>
  <si>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</si>
  <si>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</si>
  <si>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</si>
  <si>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</si>
  <si>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</si>
  <si>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</si>
  <si>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</si>
  <si>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</si>
  <si>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</si>
  <si>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</si>
  <si>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</si>
  <si>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</si>
  <si>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</si>
  <si>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</si>
  <si>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</si>
  <si>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</si>
  <si>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</si>
  <si>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</si>
  <si>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</si>
  <si>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</si>
  <si>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</si>
  <si>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</si>
  <si>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</si>
  <si>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</si>
  <si>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</si>
  <si>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</si>
  <si>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</si>
  <si>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</si>
  <si>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</si>
  <si>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</si>
  <si>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</si>
  <si>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</si>
  <si>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</si>
  <si>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</si>
  <si>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</si>
  <si>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</si>
  <si>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</si>
  <si>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</si>
  <si>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</si>
  <si>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</si>
  <si>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</si>
  <si>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</si>
  <si>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</si>
  <si>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</si>
  <si>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</si>
  <si>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</si>
  <si>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</si>
  <si>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</si>
  <si>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</si>
  <si>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</si>
  <si>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</si>
  <si>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</si>
  <si>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</si>
  <si>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</si>
  <si>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</si>
  <si>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</si>
  <si>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</si>
  <si>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</si>
  <si>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</si>
  <si>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</si>
  <si>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</si>
  <si>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</si>
  <si>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</si>
  <si>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</si>
  <si>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</si>
  <si>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</si>
  <si>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</si>
  <si>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</si>
  <si>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</si>
  <si>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</si>
  <si>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</si>
  <si>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</si>
  <si>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</si>
  <si>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</si>
  <si>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</si>
  <si>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</si>
  <si>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</si>
  <si>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</si>
  <si>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</si>
  <si>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</si>
  <si>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</si>
  <si>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</si>
  <si>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</si>
  <si>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</si>
  <si>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</si>
  <si>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</si>
  <si>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</si>
  <si>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</si>
  <si>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</si>
  <si>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</si>
  <si>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</si>
  <si>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</si>
  <si>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</si>
  <si>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</si>
  <si>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</si>
  <si>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</si>
  <si>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</si>
  <si>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</si>
  <si>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</si>
  <si>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</si>
  <si>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</si>
  <si>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</si>
  <si>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</si>
  <si>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</si>
  <si>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</si>
  <si>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</si>
  <si>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</si>
  <si>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</si>
  <si>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</si>
  <si>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</si>
  <si>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</si>
  <si>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</si>
  <si>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</si>
  <si>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</si>
  <si>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</si>
  <si>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</si>
  <si>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</si>
  <si>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</si>
  <si>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</si>
  <si>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</si>
  <si>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</si>
  <si>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</si>
  <si>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</si>
  <si>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</si>
  <si>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</si>
  <si>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</si>
  <si>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</si>
  <si>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</si>
  <si>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</si>
  <si>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</si>
  <si>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</si>
  <si>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</si>
  <si>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</si>
  <si>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</si>
  <si>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</si>
  <si>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</si>
  <si>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</si>
  <si>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</si>
  <si>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</si>
  <si>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</si>
  <si>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</si>
  <si>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</si>
  <si>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</si>
  <si>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</si>
  <si>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</si>
  <si>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</si>
  <si>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</si>
  <si>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</si>
  <si>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</si>
  <si>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</si>
  <si>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</si>
  <si>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</si>
  <si>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</si>
  <si>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</si>
  <si>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</si>
  <si>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</si>
  <si>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</si>
  <si>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</si>
  <si>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</si>
  <si>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</si>
  <si>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</si>
  <si>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</si>
  <si>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</si>
  <si>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</si>
  <si>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</si>
  <si>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</si>
  <si>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</si>
  <si>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</si>
  <si>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</si>
  <si>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</si>
  <si>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</si>
  <si>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</si>
  <si>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</si>
  <si>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</si>
  <si>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</si>
  <si>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</si>
  <si>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</si>
  <si>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</si>
  <si>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</si>
  <si>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</si>
  <si>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</si>
  <si>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</si>
  <si>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</si>
  <si>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</si>
  <si>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</si>
  <si>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</si>
  <si>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</si>
  <si>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</si>
  <si>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</si>
  <si>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</si>
  <si>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</si>
  <si>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</si>
  <si>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</si>
  <si>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</si>
  <si>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</si>
  <si>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</si>
  <si>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</si>
  <si>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</si>
  <si>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</si>
  <si>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</si>
  <si>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</si>
  <si>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</si>
  <si>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</si>
  <si>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</si>
  <si>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</si>
  <si>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</si>
  <si>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</si>
  <si>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</si>
  <si>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</si>
  <si>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</si>
  <si>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</si>
  <si>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</si>
  <si>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</si>
  <si>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</si>
  <si>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</si>
  <si>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</si>
  <si>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</si>
  <si>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</si>
  <si>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</si>
  <si>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</si>
  <si>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</si>
  <si>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</si>
  <si>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</si>
  <si>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</si>
  <si>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</si>
  <si>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</si>
  <si>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</si>
  <si>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</si>
  <si>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</si>
  <si>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</si>
  <si>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</si>
  <si>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</si>
  <si>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</si>
  <si>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</si>
  <si>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</si>
  <si>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</si>
  <si>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</si>
  <si>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</si>
  <si>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</si>
  <si>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</si>
  <si>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</si>
  <si>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</si>
  <si>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</si>
  <si>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</si>
  <si>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</si>
  <si>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</si>
  <si>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</si>
  <si>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</si>
  <si>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</si>
  <si>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</si>
  <si>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</si>
  <si>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</si>
  <si>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</si>
  <si>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</si>
  <si>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</si>
  <si>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</si>
  <si>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</si>
  <si>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</si>
  <si>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</si>
  <si>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</si>
  <si>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</si>
  <si>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</si>
  <si>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</si>
  <si>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</si>
  <si>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</si>
  <si>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</si>
  <si>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</si>
  <si>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</si>
  <si>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</si>
  <si>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</si>
  <si>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</si>
  <si>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</si>
  <si>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</si>
  <si>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</si>
  <si>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</si>
  <si>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</si>
  <si>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</si>
  <si>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</si>
  <si>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</si>
  <si>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</si>
  <si>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</si>
  <si>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</si>
  <si>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</si>
  <si>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</si>
  <si>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</si>
  <si>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</si>
  <si>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</si>
  <si>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</si>
  <si>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</si>
  <si>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</si>
  <si>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</si>
  <si>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</si>
  <si>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</si>
  <si>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</si>
  <si>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</si>
  <si>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</si>
  <si>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</si>
  <si>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</si>
  <si>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</si>
  <si>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</si>
  <si>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</si>
  <si>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</si>
  <si>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</si>
  <si>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</si>
  <si>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</si>
  <si>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</si>
  <si>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</si>
  <si>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</si>
  <si>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</si>
  <si>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</si>
  <si>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</si>
  <si>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</si>
  <si>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</si>
  <si>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</si>
  <si>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</si>
  <si>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</si>
  <si>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</si>
  <si>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</si>
  <si>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</si>
  <si>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</si>
  <si>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</si>
  <si>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</si>
  <si>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</si>
  <si>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</si>
  <si>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</si>
  <si>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</si>
  <si>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</si>
  <si>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</si>
  <si>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</si>
  <si>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</si>
  <si>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</si>
  <si>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</si>
  <si>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</si>
  <si>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</si>
  <si>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</si>
  <si>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</si>
  <si>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</si>
  <si>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</si>
  <si>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</si>
  <si>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</si>
  <si>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</si>
  <si>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</si>
  <si>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</si>
  <si>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</si>
  <si>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</si>
  <si>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</si>
  <si>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</si>
  <si>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</si>
  <si>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</si>
  <si>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</si>
  <si>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</si>
  <si>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</si>
  <si>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</si>
  <si>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</si>
  <si>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</si>
  <si>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</si>
  <si>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</si>
  <si>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</si>
  <si>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</si>
  <si>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</si>
  <si>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</si>
  <si>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</si>
  <si>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</si>
  <si>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</si>
  <si>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</si>
  <si>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</si>
  <si>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</si>
  <si>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</si>
  <si>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</si>
  <si>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</si>
  <si>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</si>
  <si>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</si>
  <si>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</si>
  <si>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</si>
  <si>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</si>
  <si>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</si>
  <si>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</si>
  <si>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</si>
  <si>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</si>
  <si>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</si>
  <si>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</si>
  <si>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</si>
  <si>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</si>
  <si>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</si>
  <si>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</si>
  <si>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</si>
  <si>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</si>
  <si>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</si>
  <si>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</si>
  <si>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</si>
  <si>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</si>
  <si>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</si>
  <si>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</si>
  <si>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</si>
  <si>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</si>
  <si>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</si>
  <si>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</si>
  <si>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</si>
  <si>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</si>
  <si>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</si>
  <si>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</si>
  <si>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</si>
  <si>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</si>
  <si>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</si>
  <si>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</si>
  <si>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</si>
  <si>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</si>
  <si>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</si>
  <si>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</si>
  <si>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</si>
  <si>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</si>
  <si>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</si>
  <si>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</si>
  <si>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</si>
  <si>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</si>
  <si>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</si>
  <si>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</si>
  <si>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</si>
  <si>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</si>
  <si>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</si>
  <si>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</si>
  <si>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</si>
  <si>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</si>
  <si>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</si>
  <si>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</si>
  <si>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</si>
  <si>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</si>
  <si>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</si>
  <si>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</si>
  <si>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</si>
  <si>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</si>
  <si>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</si>
  <si>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</si>
  <si>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</si>
  <si>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</si>
  <si>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</si>
  <si>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</si>
  <si>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</si>
  <si>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</si>
  <si>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</si>
  <si>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</si>
  <si>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</si>
  <si>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</si>
  <si>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</si>
  <si>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</si>
  <si>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</si>
  <si>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</si>
  <si>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</si>
  <si>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</si>
  <si>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</si>
  <si>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</si>
  <si>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</si>
  <si>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</si>
  <si>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</si>
  <si>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</si>
  <si>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</si>
  <si>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</si>
  <si>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</si>
  <si>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</si>
  <si>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</si>
  <si>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</si>
  <si>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</si>
  <si>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</si>
  <si>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</si>
  <si>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</si>
  <si>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</si>
  <si>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</si>
  <si>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</si>
  <si>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</si>
  <si>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</si>
  <si>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</si>
  <si>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</si>
  <si>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</si>
  <si>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</si>
  <si>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</si>
  <si>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</si>
  <si>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</si>
  <si>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</si>
  <si>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</si>
  <si>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</si>
  <si>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</si>
  <si>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</si>
  <si>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</si>
  <si>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</si>
  <si>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</si>
  <si>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</si>
  <si>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</si>
  <si>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</si>
  <si>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</si>
  <si>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</si>
  <si>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</si>
  <si>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</si>
  <si>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</si>
  <si>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</si>
  <si>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</si>
  <si>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</si>
  <si>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</si>
  <si>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</si>
  <si>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</si>
  <si>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</si>
  <si>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</si>
  <si>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</si>
  <si>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</si>
  <si>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</si>
  <si>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</si>
  <si>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</si>
  <si>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</si>
  <si>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</si>
  <si>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</si>
  <si>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</si>
  <si>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</si>
  <si>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</si>
  <si>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</si>
  <si>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</si>
  <si>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</si>
  <si>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</si>
  <si>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</si>
  <si>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</si>
  <si>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</si>
  <si>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</si>
  <si>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</si>
  <si>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</si>
  <si>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</si>
  <si>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</si>
  <si>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</si>
  <si>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</si>
  <si>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</si>
  <si>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</si>
  <si>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</si>
  <si>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</si>
  <si>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</si>
  <si>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</si>
  <si>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</si>
  <si>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</si>
  <si>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</si>
  <si>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</si>
  <si>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</si>
  <si>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</si>
  <si>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</si>
  <si>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</si>
  <si>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</si>
  <si>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</si>
  <si>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</si>
  <si>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</si>
  <si>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</si>
  <si>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</si>
  <si>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</si>
  <si>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</si>
  <si>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</si>
  <si>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</si>
  <si>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</si>
  <si>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</si>
  <si>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</si>
  <si>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</si>
  <si>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</si>
  <si>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</si>
  <si>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</si>
  <si>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</si>
  <si>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</si>
  <si>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</si>
  <si>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</si>
  <si>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</si>
  <si>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</si>
  <si>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</si>
  <si>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</si>
  <si>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</si>
  <si>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</si>
  <si>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</si>
  <si>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</si>
  <si>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</si>
  <si>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</si>
  <si>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</si>
  <si>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</si>
  <si>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</si>
  <si>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</si>
  <si>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</si>
  <si>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</si>
  <si>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</si>
  <si>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</si>
  <si>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</si>
  <si>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</si>
  <si>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</si>
  <si>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</si>
  <si>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</si>
  <si>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</si>
  <si>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</si>
  <si>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</si>
  <si>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</si>
  <si>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</si>
  <si>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</si>
  <si>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</si>
  <si>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</si>
  <si>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</si>
  <si>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</si>
  <si>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</si>
  <si>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</si>
  <si>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</si>
  <si>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</si>
  <si>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</si>
  <si>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</si>
  <si>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</si>
  <si>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</si>
  <si>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</si>
  <si>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</si>
  <si>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</si>
  <si>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</si>
  <si>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</si>
  <si>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</si>
  <si>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</si>
  <si>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</si>
  <si>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</si>
  <si>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</si>
  <si>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</si>
  <si>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</si>
  <si>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</si>
  <si>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</si>
  <si>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</si>
  <si>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</si>
  <si>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</si>
  <si>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</si>
  <si>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</si>
  <si>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</si>
  <si>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</si>
  <si>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</si>
  <si>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</si>
  <si>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</si>
  <si>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</si>
  <si>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</si>
  <si>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</si>
  <si>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</si>
  <si>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</si>
  <si>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</si>
  <si>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</si>
  <si>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</si>
  <si>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</si>
  <si>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</si>
  <si>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</si>
  <si>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</si>
  <si>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</si>
  <si>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</si>
  <si>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</si>
  <si>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</si>
  <si>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</si>
  <si>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</si>
  <si>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</si>
  <si>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</si>
  <si>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</si>
  <si>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</si>
  <si>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</si>
  <si>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</si>
  <si>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</si>
  <si>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</si>
  <si>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</si>
  <si>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</si>
  <si>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</si>
  <si>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</si>
  <si>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</si>
  <si>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</si>
  <si>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</si>
  <si>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</si>
  <si>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</si>
  <si>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</si>
  <si>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</si>
  <si>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</si>
  <si>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</si>
  <si>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</si>
  <si>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</si>
  <si>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</si>
  <si>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</si>
  <si>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</si>
  <si>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</si>
  <si>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</si>
  <si>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</si>
  <si>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</si>
  <si>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</si>
  <si>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</si>
  <si>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</si>
  <si>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</si>
  <si>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</si>
  <si>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</si>
  <si>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</si>
  <si>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</si>
  <si>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</si>
  <si>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</si>
  <si>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</si>
  <si>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</si>
  <si>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</si>
  <si>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</si>
  <si>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</si>
  <si>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</si>
  <si>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</si>
  <si>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</si>
  <si>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</si>
  <si>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</si>
  <si>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</si>
  <si>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</si>
  <si>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</si>
  <si>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</si>
  <si>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</si>
  <si>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</si>
  <si>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</si>
  <si>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</si>
  <si>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</si>
  <si>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</si>
  <si>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</si>
  <si>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</si>
  <si>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</si>
  <si>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</si>
  <si>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</si>
  <si>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</si>
  <si>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</si>
  <si>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</si>
  <si>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</si>
  <si>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</si>
  <si>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</si>
  <si>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</si>
  <si>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</si>
  <si>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</si>
  <si>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</si>
  <si>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</si>
  <si>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</si>
  <si>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</si>
  <si>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</si>
  <si>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</si>
  <si>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</si>
  <si>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</si>
  <si>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</si>
  <si>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</si>
  <si>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</si>
  <si>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</si>
  <si>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</si>
  <si>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</si>
  <si>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</si>
  <si>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</si>
  <si>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</si>
  <si>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</si>
  <si>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</si>
  <si>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</si>
  <si>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</si>
  <si>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</si>
  <si>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</si>
  <si>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</si>
  <si>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</si>
  <si>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</si>
  <si>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</si>
  <si>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</si>
  <si>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</si>
  <si>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</si>
  <si>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</si>
  <si>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</si>
  <si>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</si>
  <si>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</si>
  <si>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</si>
  <si>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</si>
  <si>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</si>
  <si>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</si>
  <si>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</si>
  <si>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</si>
  <si>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</si>
  <si>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</si>
  <si>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</si>
  <si>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</si>
  <si>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</si>
  <si>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</si>
  <si>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</si>
  <si>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</si>
  <si>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</si>
  <si>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</si>
  <si>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</si>
  <si>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</si>
  <si>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</si>
  <si>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</si>
  <si>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</si>
  <si>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</si>
  <si>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</si>
  <si>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</si>
  <si>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</si>
  <si>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</si>
  <si>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</si>
  <si>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</si>
  <si>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</si>
  <si>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</si>
  <si>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</si>
  <si>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</si>
  <si>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</si>
  <si>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</si>
  <si>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</si>
  <si>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</si>
  <si>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</si>
  <si>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</si>
  <si>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</si>
  <si>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</si>
  <si>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</si>
  <si>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</si>
  <si>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</si>
  <si>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</si>
  <si>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</si>
  <si>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</si>
  <si>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</si>
  <si>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</si>
  <si>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</si>
  <si>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</si>
  <si>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</si>
  <si>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</si>
  <si>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</si>
  <si>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</si>
  <si>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</si>
  <si>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</si>
  <si>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</si>
  <si>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</si>
  <si>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</si>
  <si>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</si>
  <si>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</si>
  <si>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</si>
  <si>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</si>
  <si>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</si>
  <si>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</si>
  <si>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</si>
  <si>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</si>
  <si>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</si>
  <si>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</si>
  <si>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</si>
  <si>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</si>
  <si>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</si>
  <si>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</si>
  <si>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</si>
  <si>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</si>
  <si>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</si>
  <si>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</si>
  <si>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</si>
  <si>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</si>
  <si>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</si>
  <si>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</si>
  <si>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</si>
  <si>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</si>
  <si>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</si>
  <si>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</si>
  <si>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</si>
  <si>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</si>
  <si>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</si>
  <si>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</si>
  <si>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</si>
  <si>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</si>
  <si>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</si>
  <si>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</si>
  <si>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</si>
  <si>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</si>
  <si>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</si>
  <si>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</si>
  <si>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</si>
  <si>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</si>
  <si>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</si>
  <si>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</si>
  <si>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</si>
  <si>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</si>
  <si>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</si>
  <si>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</si>
  <si>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</si>
  <si>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</si>
  <si>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</si>
  <si>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</si>
  <si>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</si>
  <si>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</si>
  <si>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</si>
  <si>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</si>
  <si>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</si>
  <si>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</si>
  <si>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</si>
  <si>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</si>
  <si>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</si>
  <si>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</si>
  <si>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</si>
  <si>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</si>
  <si>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</si>
  <si>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</si>
  <si>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</si>
  <si>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</si>
  <si>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</si>
  <si>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</si>
  <si>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</si>
  <si>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</si>
  <si>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</si>
  <si>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</si>
  <si>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</si>
  <si>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</si>
  <si>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</si>
  <si>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</si>
  <si>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</si>
  <si>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</si>
  <si>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</si>
  <si>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</si>
  <si>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</si>
  <si>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</si>
  <si>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</si>
  <si>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</si>
  <si>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</si>
  <si>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</si>
  <si>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</si>
  <si>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</si>
  <si>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</si>
  <si>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</si>
  <si>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</si>
  <si>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</si>
  <si>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</si>
  <si>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</si>
  <si>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</si>
  <si>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</si>
  <si>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</si>
  <si>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</si>
  <si>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</si>
  <si>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</si>
  <si>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</si>
  <si>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</si>
  <si>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</si>
  <si>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</si>
  <si>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</si>
  <si>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</si>
  <si>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</si>
  <si>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</si>
  <si>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</si>
  <si>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</si>
  <si>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</si>
  <si>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</si>
  <si>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</si>
  <si>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</si>
  <si>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</si>
  <si>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</si>
  <si>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</si>
  <si>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</si>
  <si>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</si>
  <si>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</si>
  <si>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</si>
  <si>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</si>
  <si>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</si>
  <si>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</si>
  <si>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</si>
  <si>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</si>
  <si>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</si>
  <si>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</si>
  <si>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</si>
  <si>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</si>
  <si>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</si>
  <si>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</si>
  <si>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</si>
  <si>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</si>
  <si>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</si>
  <si>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</si>
  <si>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</si>
  <si>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</si>
  <si>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</si>
  <si>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</si>
  <si>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</si>
  <si>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</si>
  <si>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</si>
  <si>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</si>
  <si>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</si>
  <si>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</si>
  <si>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</si>
  <si>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</si>
  <si>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</si>
  <si>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</si>
  <si>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</si>
  <si>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</si>
  <si>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</si>
  <si>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</si>
  <si>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</si>
  <si>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</si>
  <si>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</si>
  <si>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</si>
  <si>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</si>
  <si>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</si>
  <si>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</si>
  <si>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</si>
  <si>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</si>
  <si>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</si>
  <si>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</si>
  <si>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</si>
  <si>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</si>
  <si>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</si>
  <si>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</si>
  <si>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</si>
  <si>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</si>
  <si>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</si>
  <si>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</si>
  <si>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</si>
  <si>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</si>
  <si>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</si>
  <si>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</si>
  <si>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</si>
  <si>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</si>
  <si>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</si>
  <si>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</si>
  <si>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</si>
  <si>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</si>
  <si>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</si>
  <si>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</si>
  <si>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</si>
  <si>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</si>
  <si>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</si>
  <si>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</si>
  <si>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</si>
  <si>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</si>
  <si>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</si>
  <si>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</si>
  <si>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</si>
  <si>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</si>
  <si>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</si>
  <si>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</si>
  <si>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</si>
  <si>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</si>
  <si>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</si>
  <si>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</si>
  <si>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</si>
  <si>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</si>
  <si>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</si>
  <si>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</si>
  <si>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</si>
  <si>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</si>
  <si>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</si>
  <si>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</si>
  <si>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</si>
  <si>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</si>
  <si>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</si>
  <si>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</si>
  <si>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</si>
  <si>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</si>
  <si>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</si>
  <si>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</si>
  <si>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</si>
  <si>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</si>
  <si>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</si>
  <si>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</si>
  <si>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</si>
  <si>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</si>
  <si>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</si>
  <si>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</si>
  <si>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</si>
  <si>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</si>
  <si>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</si>
  <si>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</si>
  <si>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</si>
  <si>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</si>
  <si>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</si>
  <si>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</si>
  <si>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</si>
  <si>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</si>
  <si>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</si>
  <si>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</si>
  <si>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</si>
  <si>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</si>
  <si>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</si>
  <si>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</si>
  <si>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</si>
  <si>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</si>
  <si>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</si>
  <si>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</si>
  <si>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</si>
  <si>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</si>
  <si>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</si>
  <si>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</si>
  <si>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</si>
  <si>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</si>
  <si>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</si>
  <si>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</si>
  <si>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</si>
  <si>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</si>
  <si>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</si>
  <si>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</si>
  <si>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</si>
  <si>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</si>
  <si>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</si>
  <si>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</si>
  <si>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</si>
  <si>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</si>
  <si>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</si>
  <si>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</si>
  <si>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</si>
  <si>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</si>
  <si>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</si>
  <si>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</si>
  <si>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</si>
  <si>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</si>
  <si>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</si>
  <si>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</si>
  <si>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</si>
  <si>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</si>
  <si>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</si>
  <si>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</si>
  <si>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</si>
  <si>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</si>
  <si>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</si>
  <si>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</si>
  <si>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</si>
  <si>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</si>
  <si>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</si>
  <si>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</si>
  <si>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</si>
  <si>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</si>
  <si>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</si>
  <si>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</si>
  <si>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</si>
  <si>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</si>
  <si>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</si>
  <si>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</si>
  <si>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</si>
  <si>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</si>
  <si>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</si>
  <si>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</si>
  <si>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</si>
  <si>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</si>
  <si>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</si>
  <si>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</si>
  <si>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</si>
  <si>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</si>
  <si>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</si>
  <si>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</si>
  <si>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</si>
  <si>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</si>
  <si>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</si>
  <si>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</si>
  <si>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</si>
  <si>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</si>
  <si>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</si>
  <si>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</si>
  <si>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</si>
  <si>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</si>
  <si>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</si>
  <si>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</si>
  <si>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</si>
  <si>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</si>
  <si>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</si>
  <si>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</si>
  <si>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</si>
  <si>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</si>
  <si>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</si>
  <si>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</si>
  <si>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</si>
  <si>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</si>
  <si>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</si>
  <si>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</si>
  <si>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</si>
  <si>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</si>
  <si>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</si>
  <si>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</si>
  <si>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</si>
  <si>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</si>
  <si>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</si>
  <si>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</si>
  <si>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</si>
  <si>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</si>
  <si>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</si>
  <si>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</si>
  <si>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</si>
  <si>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</si>
  <si>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</si>
  <si>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</si>
  <si>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</si>
  <si>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</si>
  <si>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</si>
  <si>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</si>
  <si>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</si>
  <si>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</si>
  <si>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</si>
  <si>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</si>
  <si>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</si>
  <si>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</si>
  <si>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</si>
  <si>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</si>
  <si>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</si>
  <si>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</si>
  <si>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</si>
  <si>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</si>
  <si>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</si>
  <si>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</si>
  <si>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</si>
  <si>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</si>
  <si>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</si>
  <si>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</si>
  <si>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</si>
  <si>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</si>
  <si>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</si>
  <si>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</si>
  <si>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</si>
  <si>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</si>
  <si>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</si>
  <si>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</si>
  <si>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</si>
  <si>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</si>
  <si>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</si>
  <si>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</si>
  <si>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</si>
  <si>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</si>
  <si>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</si>
  <si>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</si>
  <si>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</si>
  <si>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</si>
  <si>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</si>
  <si>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</si>
  <si>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</si>
  <si>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</si>
  <si>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</si>
  <si>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</si>
  <si>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</si>
  <si>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</si>
  <si>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</si>
  <si>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</si>
  <si>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</si>
  <si>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</si>
  <si>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</si>
  <si>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</si>
  <si>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</si>
  <si>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</si>
  <si>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</si>
  <si>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</si>
  <si>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</si>
  <si>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</si>
  <si>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</si>
  <si>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</si>
  <si>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</si>
  <si>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</si>
  <si>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</si>
  <si>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</si>
  <si>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</si>
  <si>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</si>
  <si>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</si>
  <si>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</si>
  <si>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</si>
  <si>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</si>
  <si>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</si>
  <si>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</si>
  <si>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</si>
  <si>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</si>
  <si>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</si>
  <si>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</si>
  <si>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</si>
  <si>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</si>
  <si>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</si>
  <si>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</si>
  <si>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</si>
  <si>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</si>
  <si>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</si>
  <si>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</si>
  <si>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</si>
  <si>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</si>
  <si>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</si>
  <si>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</si>
  <si>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</si>
  <si>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</si>
  <si>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</si>
  <si>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</si>
  <si>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</si>
  <si>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</si>
  <si>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</si>
  <si>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</si>
  <si>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</si>
  <si>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</si>
  <si>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</si>
  <si>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</si>
  <si>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</si>
  <si>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</si>
  <si>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</si>
  <si>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</si>
  <si>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</si>
  <si>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</si>
  <si>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</si>
  <si>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</si>
  <si>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</si>
  <si>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</si>
  <si>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</si>
  <si>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</si>
  <si>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</si>
  <si>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</si>
  <si>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</si>
  <si>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</si>
  <si>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</si>
  <si>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</si>
  <si>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</si>
  <si>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</si>
  <si>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</si>
  <si>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</si>
  <si>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</si>
  <si>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</si>
  <si>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</si>
  <si>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</si>
  <si>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</si>
  <si>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</si>
  <si>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</si>
  <si>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</si>
  <si>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</si>
  <si>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</si>
  <si>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</si>
  <si>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</si>
  <si>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</si>
  <si>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</si>
  <si>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</si>
  <si>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</si>
  <si>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</si>
  <si>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</si>
  <si>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</si>
  <si>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</si>
  <si>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</si>
  <si>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</si>
  <si>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</si>
  <si>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</si>
  <si>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</si>
  <si>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</si>
  <si>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</si>
  <si>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</si>
  <si>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</si>
  <si>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</si>
  <si>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</si>
  <si>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</si>
  <si>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</si>
  <si>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</si>
  <si>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</si>
  <si>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</si>
  <si>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</si>
  <si>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</si>
  <si>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</si>
  <si>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</si>
  <si>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</si>
  <si>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</si>
  <si>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</si>
  <si>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</si>
  <si>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</si>
  <si>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</si>
  <si>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</si>
  <si>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</si>
  <si>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</si>
  <si>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</si>
  <si>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</si>
  <si>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</si>
  <si>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</si>
  <si>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</si>
  <si>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</si>
  <si>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</si>
  <si>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</si>
  <si>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</si>
  <si>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</si>
  <si>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</si>
  <si>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</si>
  <si>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</si>
  <si>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</si>
  <si>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</si>
  <si>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</si>
  <si>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</si>
  <si>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</si>
  <si>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</si>
  <si>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</si>
  <si>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</si>
  <si>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</si>
  <si>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</si>
  <si>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</si>
  <si>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</si>
  <si>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</si>
  <si>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</si>
  <si>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</si>
  <si>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</si>
  <si>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</si>
  <si>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</si>
  <si>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</si>
  <si>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</si>
  <si>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</si>
  <si>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</si>
  <si>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</si>
  <si>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</si>
  <si>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</si>
  <si>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</si>
  <si>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</si>
  <si>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</si>
  <si>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</si>
  <si>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</si>
  <si>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</si>
  <si>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</si>
  <si>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</si>
  <si>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</si>
  <si>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</si>
  <si>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</si>
  <si>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</si>
  <si>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</si>
  <si>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</si>
  <si>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</si>
  <si>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</si>
  <si>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</si>
  <si>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</si>
  <si>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</si>
  <si>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</si>
  <si>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</si>
  <si>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</si>
  <si>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</si>
  <si>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</si>
  <si>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</si>
  <si>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</si>
  <si>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</si>
  <si>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</si>
  <si>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</si>
  <si>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</si>
  <si>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</si>
  <si>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</si>
  <si>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</si>
  <si>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</si>
  <si>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</si>
  <si>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</si>
  <si>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</si>
  <si>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</si>
  <si>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</si>
  <si>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</si>
  <si>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</si>
  <si>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</si>
  <si>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</si>
  <si>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</si>
  <si>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</si>
  <si>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</si>
  <si>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</si>
  <si>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</si>
  <si>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</si>
  <si>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</si>
  <si>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</si>
  <si>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</si>
  <si>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</si>
  <si>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</si>
  <si>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</si>
  <si>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</si>
  <si>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</si>
  <si>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</si>
  <si>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</si>
  <si>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</si>
  <si>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</si>
  <si>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</si>
  <si>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</si>
  <si>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</si>
  <si>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</si>
  <si>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</si>
  <si>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</si>
  <si>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</si>
  <si>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</si>
  <si>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</si>
  <si>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</si>
  <si>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</si>
  <si>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</si>
  <si>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</si>
  <si>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</si>
  <si>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</si>
  <si>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</si>
  <si>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</si>
  <si>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</si>
  <si>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</si>
  <si>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</si>
  <si>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</si>
  <si>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</si>
  <si>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</si>
  <si>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</si>
  <si>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</si>
  <si>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</si>
  <si>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</si>
  <si>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</si>
  <si>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</si>
  <si>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</si>
  <si>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</si>
  <si>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</si>
  <si>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</si>
  <si>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</si>
  <si>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</si>
  <si>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</si>
  <si>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</si>
  <si>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</si>
  <si>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</si>
  <si>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</si>
  <si>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</si>
  <si>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</si>
  <si>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</si>
  <si>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</si>
  <si>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</si>
  <si>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</si>
  <si>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</si>
  <si>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</si>
  <si>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</si>
  <si>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</si>
  <si>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</si>
  <si>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</si>
  <si>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</si>
  <si>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</si>
  <si>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</si>
  <si>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</si>
  <si>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</si>
  <si>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</si>
  <si>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</si>
  <si>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</si>
  <si>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</si>
  <si>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</si>
  <si>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</si>
  <si>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</si>
  <si>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</si>
  <si>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</si>
  <si>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</si>
  <si>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</si>
  <si>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</si>
  <si>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</si>
  <si>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</si>
  <si>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</si>
  <si>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</si>
  <si>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</si>
  <si>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</si>
  <si>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</si>
  <si>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</si>
  <si>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</si>
  <si>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</si>
  <si>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</si>
  <si>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</si>
  <si>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</si>
  <si>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</si>
  <si>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</si>
  <si>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</si>
  <si>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</si>
  <si>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</si>
  <si>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</si>
  <si>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</si>
  <si>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</si>
  <si>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</si>
  <si>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</si>
  <si>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</si>
  <si>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</si>
  <si>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</si>
  <si>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</si>
  <si>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</si>
  <si>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</si>
  <si>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</si>
  <si>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</si>
  <si>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</si>
  <si>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</si>
  <si>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</si>
  <si>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</si>
  <si>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</si>
  <si>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</si>
  <si>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</si>
  <si>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</si>
  <si>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</si>
  <si>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</si>
  <si>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</si>
  <si>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</si>
  <si>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</si>
  <si>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</si>
  <si>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</si>
  <si>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</si>
  <si>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</si>
  <si>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</si>
  <si>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</si>
  <si>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</si>
  <si>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</si>
  <si>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</si>
  <si>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</si>
  <si>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</si>
  <si>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</si>
  <si>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</si>
  <si>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</si>
  <si>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</si>
  <si>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</si>
  <si>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</si>
  <si>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</si>
  <si>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</si>
  <si>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</si>
  <si>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</si>
  <si>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</si>
  <si>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</si>
  <si>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</si>
  <si>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</si>
  <si>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</si>
  <si>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</si>
  <si>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</si>
  <si>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</si>
  <si>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</si>
  <si>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</si>
  <si>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</si>
  <si>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</si>
  <si>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</si>
  <si>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</si>
  <si>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</si>
  <si>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</si>
  <si>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</si>
  <si>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</si>
  <si>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</si>
  <si>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</si>
  <si>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</si>
  <si>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</si>
  <si>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</si>
  <si>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</si>
  <si>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</si>
  <si>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</si>
  <si>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</si>
  <si>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</si>
  <si>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</si>
  <si>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</si>
  <si>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</si>
  <si>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</si>
  <si>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</si>
  <si>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</si>
  <si>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</si>
  <si>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</si>
  <si>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</si>
  <si>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</si>
  <si>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</si>
  <si>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</si>
  <si>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</si>
  <si>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</si>
  <si>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</si>
  <si>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</si>
  <si>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</si>
  <si>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</si>
  <si>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</si>
  <si>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</si>
  <si>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</si>
  <si>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</si>
  <si>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</si>
  <si>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</si>
  <si>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</si>
  <si>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</si>
  <si>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</si>
  <si>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</si>
  <si>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</si>
  <si>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</si>
  <si>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</si>
  <si>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</si>
  <si>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</si>
  <si>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</si>
  <si>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</si>
  <si>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</si>
  <si>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</si>
  <si>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</si>
  <si>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</si>
  <si>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</si>
  <si>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</si>
  <si>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</si>
  <si>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</si>
  <si>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</si>
  <si>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</si>
  <si>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</si>
  <si>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</si>
  <si>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</si>
  <si>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</si>
  <si>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</si>
  <si>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</si>
  <si>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</si>
  <si>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</si>
  <si>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</si>
  <si>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</si>
  <si>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</si>
  <si>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</si>
  <si>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</si>
  <si>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</si>
  <si>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</si>
  <si>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</si>
  <si>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</si>
  <si>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</si>
  <si>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</si>
  <si>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</si>
  <si>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</si>
  <si>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</si>
  <si>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</si>
  <si>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</si>
  <si>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</si>
  <si>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</si>
  <si>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</si>
  <si>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</si>
  <si>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</si>
  <si>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</si>
  <si>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</si>
  <si>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</si>
  <si>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</si>
  <si>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</si>
  <si>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</si>
  <si>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</si>
  <si>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</si>
  <si>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</si>
  <si>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</si>
  <si>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</si>
  <si>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</si>
  <si>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</si>
  <si>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</si>
  <si>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</si>
  <si>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</si>
  <si>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</si>
  <si>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</si>
  <si>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</si>
  <si>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</si>
  <si>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</si>
  <si>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</si>
  <si>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</si>
  <si>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</si>
  <si>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</si>
  <si>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</si>
  <si>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</si>
  <si>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</si>
  <si>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</si>
  <si>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</si>
  <si>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</si>
  <si>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</si>
  <si>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</si>
  <si>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</si>
  <si>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</si>
  <si>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</si>
  <si>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</si>
  <si>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</si>
  <si>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</si>
  <si>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</si>
  <si>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</si>
  <si>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</si>
  <si>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</si>
  <si>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</si>
  <si>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</si>
  <si>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</si>
  <si>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</si>
  <si>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</si>
  <si>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</si>
  <si>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</si>
  <si>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</si>
  <si>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</si>
  <si>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</si>
  <si>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</si>
  <si>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</si>
  <si>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</si>
  <si>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</si>
  <si>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</si>
  <si>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</si>
  <si>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</si>
  <si>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</si>
  <si>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</si>
  <si>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</si>
  <si>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</si>
  <si>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</si>
  <si>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</si>
  <si>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</si>
  <si>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</si>
  <si>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</si>
  <si>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</si>
  <si>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</si>
  <si>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</si>
  <si>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</si>
  <si>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</si>
  <si>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</si>
  <si>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</si>
  <si>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</si>
  <si>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</si>
  <si>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</si>
  <si>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</si>
  <si>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</si>
  <si>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</si>
  <si>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</si>
  <si>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</si>
  <si>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</si>
  <si>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</si>
  <si>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</si>
  <si>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</si>
  <si>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</si>
  <si>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</si>
  <si>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</si>
  <si>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</si>
  <si>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</si>
  <si>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</si>
  <si>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</si>
  <si>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</si>
  <si>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</si>
  <si>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</si>
  <si>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</si>
  <si>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</si>
  <si>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</si>
  <si>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</si>
  <si>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</si>
  <si>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</si>
  <si>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</si>
  <si>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</si>
  <si>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</si>
  <si>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</si>
  <si>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</si>
  <si>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</si>
  <si>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</si>
  <si>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</si>
  <si>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</si>
  <si>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</si>
  <si>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</si>
  <si>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</si>
  <si>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</si>
  <si>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</si>
  <si>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</si>
  <si>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</si>
  <si>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</si>
  <si>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</si>
  <si>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</si>
  <si>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</si>
  <si>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</si>
  <si>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</si>
  <si>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</si>
  <si>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</si>
  <si>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</si>
  <si>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</si>
  <si>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</si>
  <si>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</si>
  <si>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</si>
  <si>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</si>
  <si>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</si>
  <si>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</si>
  <si>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</si>
  <si>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</si>
  <si>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</si>
  <si>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</si>
  <si>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</si>
  <si>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</si>
  <si>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</si>
  <si>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</si>
  <si>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</si>
  <si>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</si>
  <si>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</si>
  <si>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</si>
  <si>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</si>
  <si>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</si>
  <si>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</si>
  <si>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</si>
  <si>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</si>
  <si>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</si>
  <si>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</si>
  <si>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</si>
  <si>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</si>
  <si>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</si>
  <si>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</si>
  <si>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</si>
  <si>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</si>
  <si>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</si>
  <si>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</si>
  <si>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</si>
  <si>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</si>
  <si>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</si>
  <si>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</si>
  <si>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</si>
  <si>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</si>
  <si>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</si>
  <si>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</si>
  <si>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</si>
  <si>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</si>
  <si>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</si>
  <si>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</si>
  <si>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</si>
  <si>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</si>
  <si>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</si>
  <si>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</si>
  <si>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</si>
  <si>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</si>
  <si>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</si>
  <si>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</si>
  <si>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</si>
  <si>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</si>
  <si>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</si>
  <si>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</si>
  <si>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</si>
  <si>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</si>
  <si>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</si>
  <si>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</si>
  <si>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</si>
  <si>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</si>
  <si>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</si>
  <si>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</si>
  <si>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</si>
  <si>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</si>
  <si>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</si>
  <si>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</si>
  <si>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</si>
  <si>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</si>
  <si>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</si>
  <si>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</si>
  <si>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</si>
  <si>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</si>
  <si>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</si>
  <si>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</si>
  <si>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</si>
  <si>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</si>
  <si>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</si>
  <si>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</si>
  <si>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</si>
  <si>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</si>
  <si>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</si>
  <si>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</si>
  <si>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</si>
  <si>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</si>
  <si>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</si>
  <si>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</si>
  <si>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</si>
  <si>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</si>
  <si>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</si>
  <si>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</si>
  <si>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</si>
  <si>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</si>
  <si>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</si>
  <si>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</si>
  <si>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</si>
  <si>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</si>
  <si>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</si>
  <si>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</si>
  <si>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</si>
  <si>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</si>
  <si>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</si>
  <si>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</si>
  <si>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</si>
  <si>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</si>
  <si>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</si>
  <si>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</si>
  <si>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</si>
  <si>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</si>
  <si>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</si>
  <si>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</si>
  <si>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</si>
  <si>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</si>
  <si>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</si>
  <si>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</si>
  <si>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</si>
  <si>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</si>
  <si>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</si>
  <si>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</si>
  <si>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</si>
  <si>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</si>
  <si>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</si>
  <si>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</si>
  <si>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</si>
  <si>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</si>
  <si>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</si>
  <si>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</si>
  <si>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</si>
  <si>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</si>
  <si>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</si>
  <si>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</si>
  <si>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</si>
  <si>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</si>
  <si>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</si>
  <si>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</si>
  <si>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</si>
  <si>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</si>
  <si>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</si>
  <si>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</si>
  <si>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</si>
  <si>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</si>
  <si>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</si>
  <si>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</si>
  <si>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</si>
  <si>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</si>
  <si>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</si>
  <si>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</si>
  <si>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</si>
  <si>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</si>
  <si>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</si>
  <si>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</si>
  <si>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</si>
  <si>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</si>
  <si>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</si>
  <si>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</si>
  <si>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</si>
  <si>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</si>
  <si>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</si>
  <si>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</si>
  <si>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</si>
  <si>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</si>
  <si>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</si>
  <si>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</si>
  <si>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</si>
  <si>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</si>
  <si>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</si>
  <si>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</si>
  <si>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</si>
  <si>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</si>
  <si>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</si>
  <si>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</si>
  <si>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</si>
  <si>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</si>
  <si>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</si>
  <si>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</si>
  <si>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</si>
  <si>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</si>
  <si>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</si>
  <si>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</si>
  <si>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</si>
  <si>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</si>
  <si>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</si>
  <si>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</si>
  <si>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</si>
  <si>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</si>
  <si>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</si>
  <si>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</si>
  <si>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</si>
  <si>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</si>
  <si>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</si>
  <si>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</si>
  <si>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</si>
  <si>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</si>
  <si>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</si>
  <si>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</si>
  <si>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</si>
  <si>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</si>
  <si>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</si>
  <si>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</si>
  <si>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</si>
  <si>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</si>
  <si>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</si>
  <si>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</si>
  <si>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</si>
  <si>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</si>
  <si>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</si>
  <si>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</si>
  <si>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</si>
  <si>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</si>
  <si>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</si>
  <si>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</si>
  <si>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</si>
  <si>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</si>
  <si>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</si>
  <si>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</si>
  <si>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</si>
  <si>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</si>
  <si>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</si>
  <si>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</si>
  <si>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</si>
  <si>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</si>
  <si>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</si>
  <si>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</si>
  <si>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</si>
  <si>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</si>
  <si>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</si>
  <si>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</si>
  <si>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</si>
  <si>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</si>
  <si>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</si>
  <si>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</si>
  <si>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</si>
  <si>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</si>
  <si>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</si>
  <si>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</si>
  <si>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</si>
  <si>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</si>
  <si>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</si>
  <si>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</si>
  <si>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</si>
  <si>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</si>
  <si>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</si>
  <si>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</si>
  <si>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</si>
  <si>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</si>
  <si>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</si>
  <si>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</si>
  <si>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</si>
  <si>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</si>
  <si>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</si>
  <si>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</si>
  <si>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</si>
  <si>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</si>
  <si>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</si>
  <si>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</si>
  <si>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</si>
  <si>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</si>
  <si>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</si>
  <si>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</si>
  <si>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</si>
  <si>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</si>
  <si>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</si>
  <si>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</si>
  <si>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</si>
  <si>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</si>
  <si>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</si>
  <si>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</si>
  <si>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</si>
  <si>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</si>
  <si>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</si>
  <si>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</si>
  <si>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</si>
  <si>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</si>
  <si>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</si>
  <si>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</si>
  <si>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</si>
  <si>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</si>
  <si>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</si>
  <si>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</si>
  <si>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</si>
  <si>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</si>
  <si>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</si>
  <si>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</si>
  <si>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</si>
  <si>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</si>
  <si>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</si>
  <si>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</si>
  <si>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</si>
  <si>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</si>
  <si>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</si>
  <si>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</si>
  <si>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</si>
  <si>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</si>
  <si>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</si>
  <si>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</si>
  <si>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</si>
  <si>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</si>
  <si>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</si>
  <si>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</si>
  <si>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</si>
  <si>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</si>
  <si>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</si>
  <si>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</si>
  <si>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</si>
  <si>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</si>
  <si>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</si>
  <si>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</si>
  <si>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</si>
  <si>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</si>
  <si>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</si>
  <si>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</si>
  <si>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</si>
  <si>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</si>
  <si>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</si>
  <si>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</si>
  <si>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</si>
  <si>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</si>
  <si>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</si>
  <si>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</si>
  <si>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</si>
  <si>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</si>
  <si>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</si>
  <si>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</si>
  <si>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</si>
  <si>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</si>
  <si>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</si>
  <si>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</si>
  <si>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</si>
  <si>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</si>
  <si>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</si>
  <si>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</si>
  <si>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</si>
  <si>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</si>
  <si>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</si>
  <si>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</si>
  <si>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</si>
  <si>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</si>
  <si>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</si>
  <si>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</si>
  <si>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</si>
  <si>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</si>
  <si>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</si>
  <si>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</si>
  <si>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</si>
  <si>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</si>
  <si>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</si>
  <si>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</si>
  <si>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</si>
  <si>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</si>
  <si>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</si>
  <si>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</si>
  <si>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</si>
  <si>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</si>
  <si>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</si>
  <si>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</si>
  <si>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</si>
  <si>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</si>
  <si>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</si>
  <si>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</si>
  <si>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</si>
  <si>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</si>
  <si>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</si>
  <si>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</si>
  <si>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</si>
  <si>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</si>
  <si>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</si>
  <si>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</si>
  <si>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</si>
  <si>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</si>
  <si>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</si>
  <si>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</si>
  <si>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</si>
  <si>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</si>
  <si>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</si>
  <si>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</si>
  <si>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</si>
  <si>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</si>
  <si>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</si>
  <si>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</si>
  <si>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</si>
  <si>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</si>
  <si>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</si>
  <si>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</si>
  <si>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</si>
  <si>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</si>
  <si>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</si>
  <si>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</si>
  <si>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</si>
  <si>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</si>
  <si>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</si>
  <si>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</si>
  <si>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</si>
  <si>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</si>
  <si>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</si>
  <si>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</si>
  <si>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</si>
  <si>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</si>
  <si>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</si>
  <si>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</si>
  <si>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</si>
  <si>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</si>
  <si>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</si>
  <si>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</si>
  <si>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</si>
  <si>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</si>
  <si>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</si>
  <si>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</si>
  <si>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</si>
  <si>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</si>
  <si>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</si>
  <si>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</si>
  <si>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</si>
  <si>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</si>
  <si>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</si>
  <si>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</si>
  <si>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</si>
  <si>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</si>
  <si>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</si>
  <si>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</si>
  <si>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</si>
  <si>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</si>
  <si>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</si>
  <si>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</si>
  <si>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</si>
  <si>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</si>
  <si>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</si>
  <si>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</si>
  <si>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</si>
  <si>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</si>
  <si>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</si>
  <si>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</si>
  <si>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</si>
  <si>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</si>
  <si>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</si>
  <si>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</si>
  <si>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</si>
  <si>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</si>
  <si>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</si>
  <si>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</si>
  <si>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</si>
  <si>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</si>
  <si>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</si>
  <si>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</si>
  <si>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</si>
  <si>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</si>
  <si>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</si>
  <si>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</si>
  <si>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</si>
  <si>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</si>
  <si>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</si>
  <si>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</si>
  <si>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</si>
  <si>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</si>
  <si>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</si>
  <si>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</si>
  <si>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</si>
  <si>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</si>
  <si>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</si>
  <si>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</si>
  <si>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</si>
  <si>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</si>
  <si>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</si>
  <si>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</si>
  <si>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</si>
  <si>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</si>
  <si>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</si>
  <si>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</si>
  <si>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</si>
  <si>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</si>
  <si>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</si>
  <si>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</si>
  <si>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</si>
  <si>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</si>
  <si>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</si>
  <si>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</si>
  <si>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</si>
  <si>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</si>
  <si>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</si>
  <si>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</si>
  <si>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</si>
  <si>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</si>
  <si>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</si>
  <si>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</si>
  <si>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</si>
  <si>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</si>
  <si>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</si>
  <si>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</si>
  <si>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</si>
  <si>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</si>
  <si>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</si>
  <si>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</si>
  <si>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</si>
  <si>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</si>
  <si>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</si>
  <si>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</si>
  <si>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</si>
  <si>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</si>
  <si>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</si>
  <si>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</si>
  <si>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</si>
  <si>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</si>
  <si>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</si>
  <si>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</si>
  <si>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</si>
  <si>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</si>
  <si>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</si>
  <si>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</si>
  <si>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</si>
  <si>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</si>
  <si>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</si>
  <si>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</si>
  <si>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</si>
  <si>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</si>
  <si>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</si>
  <si>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</si>
  <si>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</si>
  <si>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</si>
  <si>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</si>
  <si>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</si>
  <si>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</si>
  <si>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</si>
  <si>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</si>
  <si>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</si>
  <si>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</si>
  <si>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</si>
  <si>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</si>
  <si>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</si>
  <si>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</si>
  <si>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</si>
  <si>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</si>
  <si>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</si>
  <si>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</si>
  <si>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</si>
  <si>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</si>
  <si>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</si>
  <si>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</si>
  <si>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</si>
  <si>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</si>
  <si>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</si>
  <si>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</si>
  <si>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</si>
  <si>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</si>
  <si>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</si>
  <si>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</si>
  <si>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</si>
  <si>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</si>
  <si>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</si>
  <si>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</si>
  <si>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</si>
  <si>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</si>
  <si>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</si>
  <si>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</si>
  <si>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</si>
  <si>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</si>
  <si>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</si>
  <si>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</si>
  <si>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</si>
  <si>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</si>
  <si>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</si>
  <si>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</si>
  <si>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</si>
  <si>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</si>
  <si>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</si>
  <si>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</si>
  <si>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</si>
  <si>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</si>
  <si>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</si>
  <si>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</si>
  <si>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</si>
  <si>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</si>
  <si>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</si>
  <si>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</si>
  <si>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</si>
  <si>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</si>
  <si>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</si>
  <si>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</si>
  <si>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</si>
  <si>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</si>
  <si>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</si>
  <si>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</si>
  <si>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</si>
  <si>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</si>
  <si>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</si>
  <si>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</si>
  <si>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</si>
  <si>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</si>
  <si>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</si>
  <si>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</si>
  <si>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</si>
  <si>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</si>
  <si>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</si>
  <si>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</si>
  <si>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</si>
  <si>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</si>
  <si>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</si>
  <si>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</si>
  <si>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</si>
  <si>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</si>
  <si>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</si>
  <si>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</si>
  <si>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</si>
  <si>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</si>
  <si>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</si>
  <si>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</si>
  <si>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</si>
  <si>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</si>
  <si>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</si>
  <si>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</si>
  <si>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</si>
  <si>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</si>
  <si>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</si>
  <si>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</si>
  <si>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</si>
  <si>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</si>
  <si>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</si>
  <si>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</si>
  <si>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</si>
  <si>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</si>
  <si>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</si>
  <si>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</si>
  <si>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</si>
  <si>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</si>
  <si>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</si>
  <si>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</si>
  <si>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</si>
  <si>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</si>
  <si>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</si>
  <si>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</si>
  <si>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</si>
  <si>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</si>
  <si>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</si>
  <si>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</si>
  <si>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</si>
  <si>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</si>
  <si>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</si>
  <si>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</si>
  <si>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</si>
  <si>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</si>
  <si>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</si>
  <si>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</si>
  <si>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</si>
  <si>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</si>
  <si>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</si>
  <si>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</si>
  <si>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</si>
  <si>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</si>
  <si>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</si>
  <si>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</si>
  <si>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</si>
  <si>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</si>
  <si>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</si>
  <si>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</si>
  <si>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</si>
  <si>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</si>
  <si>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</si>
  <si>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</si>
  <si>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</si>
  <si>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</si>
  <si>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</si>
  <si>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</si>
  <si>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</si>
  <si>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</si>
  <si>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</si>
  <si>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</si>
  <si>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</si>
  <si>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</si>
  <si>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</si>
  <si>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</si>
  <si>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</si>
  <si>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</si>
  <si>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</si>
  <si>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</si>
  <si>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</si>
  <si>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</si>
  <si>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</si>
  <si>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</si>
  <si>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</si>
  <si>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</si>
  <si>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</si>
  <si>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</si>
  <si>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</si>
  <si>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</si>
  <si>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</si>
  <si>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</si>
  <si>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</si>
  <si>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</si>
  <si>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</si>
  <si>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</si>
  <si>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</si>
  <si>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</si>
  <si>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</si>
  <si>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</si>
  <si>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</si>
  <si>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</si>
  <si>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</si>
  <si>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</si>
  <si>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</si>
  <si>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</si>
  <si>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</si>
  <si>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</si>
  <si>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</si>
  <si>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</si>
  <si>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</si>
  <si>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</si>
  <si>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</si>
  <si>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</si>
  <si>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</si>
  <si>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</si>
  <si>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</si>
  <si>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</si>
  <si>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</si>
  <si>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</si>
  <si>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</si>
  <si>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</si>
  <si>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</si>
  <si>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</si>
  <si>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</si>
  <si>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</si>
  <si>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</si>
  <si>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</si>
  <si>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</si>
  <si>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</si>
  <si>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</si>
  <si>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</si>
  <si>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</si>
  <si>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</si>
  <si>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</si>
  <si>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</si>
  <si>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</si>
  <si>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</si>
  <si>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</si>
  <si>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</si>
  <si>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</si>
  <si>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</si>
  <si>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</si>
  <si>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</si>
  <si>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</si>
  <si>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</si>
  <si>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</si>
  <si>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</si>
  <si>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</si>
  <si>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</si>
  <si>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</si>
  <si>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</si>
  <si>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</si>
  <si>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</si>
  <si>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</si>
  <si>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</si>
  <si>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</si>
  <si>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</si>
  <si>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</si>
  <si>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</si>
  <si>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</si>
  <si>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</si>
  <si>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</si>
  <si>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</si>
  <si>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</si>
  <si>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</si>
  <si>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</si>
  <si>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</si>
  <si>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</si>
  <si>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</si>
  <si>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</si>
  <si>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</si>
  <si>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</si>
  <si>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</si>
  <si>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</si>
  <si>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</si>
  <si>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</si>
  <si>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</si>
  <si>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</si>
  <si>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</si>
  <si>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</si>
  <si>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</si>
  <si>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</si>
  <si>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</si>
  <si>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</si>
  <si>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</si>
  <si>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</si>
  <si>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</si>
  <si>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</si>
  <si>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</si>
  <si>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</si>
  <si>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</si>
  <si>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</si>
  <si>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</si>
  <si>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</si>
  <si>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</si>
  <si>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</si>
  <si>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</si>
  <si>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</si>
  <si>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</si>
  <si>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</si>
  <si>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</si>
  <si>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</si>
  <si>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</si>
  <si>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</si>
  <si>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</si>
  <si>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</si>
  <si>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</si>
  <si>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</si>
  <si>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</si>
  <si>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</si>
  <si>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</si>
  <si>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</si>
  <si>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</si>
  <si>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</si>
  <si>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</si>
  <si>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</si>
  <si>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</si>
  <si>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</si>
  <si>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</si>
  <si>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</si>
  <si>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</si>
  <si>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</si>
  <si>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</si>
  <si>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</si>
  <si>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</si>
  <si>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</si>
  <si>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</si>
  <si>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</si>
  <si>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</si>
  <si>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</si>
  <si>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</si>
  <si>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</si>
  <si>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</si>
  <si>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</si>
  <si>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</si>
  <si>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</si>
  <si>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</si>
  <si>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</si>
  <si>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</si>
  <si>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</si>
  <si>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</si>
  <si>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</si>
  <si>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</si>
  <si>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</si>
  <si>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</si>
  <si>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</si>
  <si>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</si>
  <si>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</si>
  <si>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</si>
  <si>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</si>
  <si>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</si>
  <si>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</si>
  <si>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</si>
  <si>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</si>
  <si>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</si>
  <si>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</si>
  <si>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</si>
  <si>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</si>
  <si>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</si>
  <si>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</si>
  <si>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</si>
  <si>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</si>
  <si>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</si>
  <si>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</si>
  <si>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</si>
  <si>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</si>
  <si>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</si>
  <si>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</si>
  <si>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</si>
  <si>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</si>
  <si>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</si>
  <si>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</si>
  <si>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</si>
  <si>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</si>
  <si>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</si>
  <si>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</si>
  <si>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</si>
  <si>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</si>
  <si>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</si>
  <si>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</si>
  <si>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</si>
  <si>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</si>
  <si>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</si>
  <si>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</si>
  <si>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</si>
  <si>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</si>
  <si>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</si>
  <si>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</si>
  <si>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</si>
  <si>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</si>
  <si>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</si>
  <si>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</si>
  <si>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</si>
  <si>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</si>
  <si>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</si>
  <si>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</si>
  <si>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</si>
  <si>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</si>
  <si>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</si>
  <si>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</si>
  <si>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</si>
  <si>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</si>
  <si>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</si>
  <si>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</si>
  <si>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</si>
  <si>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</si>
  <si>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</si>
  <si>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</si>
  <si>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</si>
  <si>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</si>
  <si>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</si>
  <si>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</si>
  <si>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</si>
  <si>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</si>
  <si>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</si>
  <si>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</si>
  <si>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</si>
  <si>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</si>
  <si>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</si>
  <si>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</si>
  <si>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</si>
  <si>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</si>
  <si>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</si>
  <si>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</si>
  <si>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</si>
  <si>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</si>
  <si>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</si>
  <si>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</si>
  <si>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</si>
  <si>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</si>
  <si>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</si>
  <si>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</si>
  <si>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</si>
  <si>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</si>
  <si>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</si>
  <si>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</si>
  <si>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</si>
  <si>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</si>
  <si>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</si>
  <si>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</si>
  <si>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</si>
  <si>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</si>
  <si>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</si>
  <si>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</si>
  <si>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</si>
  <si>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</si>
  <si>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</si>
  <si>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</si>
  <si>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</si>
  <si>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</si>
  <si>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</si>
  <si>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</si>
  <si>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</si>
  <si>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</si>
  <si>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</si>
  <si>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</si>
  <si>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</si>
  <si>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</si>
  <si>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</si>
  <si>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</si>
  <si>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</si>
  <si>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</si>
  <si>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</si>
  <si>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</si>
  <si>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</si>
  <si>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</si>
  <si>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</si>
  <si>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</si>
  <si>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</si>
  <si>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</si>
  <si>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</si>
  <si>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</si>
  <si>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</si>
  <si>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</si>
  <si>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</si>
  <si>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</si>
  <si>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</si>
  <si>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</si>
  <si>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</si>
  <si>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</si>
  <si>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</si>
  <si>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</si>
  <si>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</si>
  <si>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</si>
  <si>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</si>
  <si>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</si>
  <si>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</si>
  <si>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</si>
  <si>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</si>
  <si>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</si>
  <si>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</si>
  <si>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</si>
  <si>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</si>
  <si>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</si>
  <si>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</si>
  <si>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</si>
  <si>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</si>
  <si>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</si>
  <si>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</si>
  <si>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</si>
  <si>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</si>
  <si>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</si>
  <si>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</si>
  <si>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</si>
  <si>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</si>
  <si>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</si>
  <si>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</si>
  <si>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</si>
  <si>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</si>
  <si>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</si>
  <si>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</si>
  <si>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</si>
  <si>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</si>
  <si>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</si>
  <si>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</si>
  <si>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</si>
  <si>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</si>
  <si>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</si>
  <si>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</si>
  <si>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</si>
  <si>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</si>
  <si>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</si>
  <si>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</si>
  <si>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</si>
  <si>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</si>
  <si>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</si>
  <si>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</si>
  <si>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</si>
  <si>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</si>
  <si>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</si>
  <si>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</si>
  <si>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</si>
  <si>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</si>
  <si>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</si>
  <si>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</si>
  <si>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</si>
  <si>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</si>
  <si>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</si>
  <si>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</si>
  <si>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</si>
  <si>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</si>
  <si>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</si>
  <si>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</si>
  <si>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</si>
  <si>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</si>
  <si>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</si>
  <si>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</si>
  <si>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</si>
  <si>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</si>
  <si>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</si>
  <si>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</si>
  <si>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</si>
  <si>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</si>
  <si>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</si>
  <si>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</si>
  <si>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</si>
  <si>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</si>
  <si>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</si>
  <si>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</si>
  <si>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</si>
  <si>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</si>
  <si>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</si>
  <si>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</si>
  <si>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</si>
  <si>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</si>
  <si>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</si>
  <si>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</si>
  <si>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</si>
  <si>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</si>
  <si>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</si>
  <si>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</si>
  <si>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</si>
  <si>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</si>
  <si>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</si>
  <si>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</si>
  <si>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</si>
  <si>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</si>
  <si>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</si>
  <si>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</si>
  <si>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</si>
  <si>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</si>
  <si>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</si>
  <si>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</si>
  <si>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</si>
  <si>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</si>
  <si>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</si>
  <si>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</si>
  <si>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</si>
  <si>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</si>
  <si>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</si>
  <si>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</si>
  <si>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</si>
  <si>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</si>
  <si>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</si>
  <si>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</si>
  <si>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</si>
  <si>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</si>
  <si>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</si>
  <si>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</si>
  <si>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</si>
  <si>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</si>
  <si>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</si>
  <si>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</si>
  <si>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</si>
  <si>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</si>
  <si>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</si>
  <si>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</si>
  <si>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</si>
  <si>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</si>
  <si>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</si>
  <si>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</si>
  <si>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</si>
  <si>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</si>
  <si>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</si>
  <si>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</si>
  <si>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</si>
  <si>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</si>
  <si>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</si>
  <si>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</si>
  <si>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</si>
  <si>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</si>
  <si>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</si>
  <si>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</si>
  <si>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</si>
  <si>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</si>
  <si>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</si>
  <si>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</si>
  <si>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</si>
  <si>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</si>
  <si>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</si>
  <si>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</si>
  <si>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</si>
  <si>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</si>
  <si>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</si>
  <si>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</si>
  <si>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</si>
  <si>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</si>
  <si>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</si>
  <si>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</si>
  <si>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</si>
  <si>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</si>
  <si>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</si>
  <si>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</si>
  <si>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</si>
  <si>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</si>
  <si>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</si>
  <si>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</si>
  <si>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</si>
  <si>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</si>
  <si>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</si>
  <si>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</si>
  <si>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</si>
  <si>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</si>
  <si>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</si>
  <si>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</si>
  <si>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</si>
  <si>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</si>
  <si>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</si>
  <si>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</si>
  <si>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</si>
  <si>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</si>
  <si>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</si>
  <si>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</si>
  <si>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</si>
  <si>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</si>
  <si>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</si>
  <si>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</si>
  <si>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</si>
  <si>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</si>
  <si>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</si>
  <si>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</si>
  <si>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</si>
  <si>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</si>
  <si>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</si>
  <si>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</si>
  <si>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</si>
  <si>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</si>
  <si>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</si>
  <si>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</si>
  <si>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</si>
  <si>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</si>
  <si>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</si>
  <si>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</si>
  <si>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</si>
  <si>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</si>
  <si>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</si>
  <si>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</si>
  <si>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</si>
  <si>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</si>
  <si>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</si>
  <si>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</si>
  <si>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</si>
  <si>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</si>
  <si>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</si>
  <si>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</si>
  <si>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</si>
  <si>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</si>
  <si>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</si>
  <si>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</si>
  <si>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</si>
  <si>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</si>
  <si>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</si>
  <si>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</si>
  <si>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</si>
  <si>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</si>
  <si>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</si>
  <si>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</si>
  <si>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</si>
  <si>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</si>
  <si>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</si>
  <si>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</si>
  <si>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</si>
  <si>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</si>
  <si>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</si>
  <si>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</si>
  <si>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</si>
  <si>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</si>
  <si>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</si>
  <si>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</si>
  <si>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</si>
  <si>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</si>
  <si>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</si>
  <si>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</si>
  <si>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</si>
  <si>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</si>
  <si>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</si>
  <si>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</si>
  <si>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</si>
  <si>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</si>
  <si>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</si>
  <si>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</si>
  <si>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</si>
  <si>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</si>
  <si>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</si>
  <si>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</si>
  <si>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</si>
  <si>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</si>
  <si>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</si>
  <si>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</si>
  <si>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</si>
  <si>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</si>
  <si>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</si>
  <si>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</si>
  <si>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</si>
  <si>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</si>
  <si>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</si>
  <si>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</si>
  <si>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</si>
  <si>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</si>
  <si>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</si>
  <si>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</si>
  <si>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</si>
  <si>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</si>
  <si>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</si>
  <si>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</si>
  <si>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</si>
  <si>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</si>
  <si>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</si>
  <si>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</si>
  <si>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</si>
  <si>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</si>
  <si>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</si>
  <si>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</si>
  <si>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</si>
  <si>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</si>
  <si>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</si>
  <si>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</si>
  <si>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</si>
  <si>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</si>
  <si>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</si>
  <si>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</si>
  <si>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</si>
  <si>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</si>
  <si>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</si>
  <si>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</si>
  <si>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</si>
  <si>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</si>
  <si>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</si>
  <si>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</si>
  <si>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</si>
  <si>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</si>
  <si>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</si>
  <si>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</si>
  <si>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</si>
  <si>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</si>
  <si>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</si>
  <si>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</si>
  <si>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</si>
  <si>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</si>
  <si>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</si>
  <si>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</si>
  <si>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</si>
  <si>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</si>
  <si>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</si>
  <si>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</si>
  <si>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</si>
  <si>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</si>
  <si>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</si>
  <si>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</si>
  <si>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</si>
  <si>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</si>
  <si>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</si>
  <si>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</si>
  <si>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</si>
  <si>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</si>
  <si>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</si>
  <si>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</si>
  <si>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</si>
  <si>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</si>
  <si>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</si>
  <si>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</si>
  <si>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</si>
  <si>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</si>
  <si>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</si>
  <si>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</si>
  <si>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</si>
  <si>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</si>
  <si>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</si>
  <si>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</si>
  <si>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</si>
  <si>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</si>
  <si>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</si>
  <si>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</si>
  <si>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</si>
  <si>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</si>
  <si>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</si>
  <si>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</si>
  <si>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</si>
  <si>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</si>
  <si>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</si>
  <si>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</si>
  <si>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</si>
  <si>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</si>
  <si>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</si>
  <si>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</si>
  <si>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</si>
  <si>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</si>
  <si>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</si>
  <si>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</si>
  <si>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</si>
  <si>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</si>
  <si>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</si>
  <si>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</si>
  <si>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</si>
  <si>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</si>
  <si>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</si>
  <si>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</si>
  <si>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</si>
  <si>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</si>
  <si>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</si>
  <si>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</si>
  <si>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</si>
  <si>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</si>
  <si>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</si>
  <si>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</si>
  <si>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</si>
  <si>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</si>
  <si>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</si>
  <si>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</si>
  <si>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</si>
  <si>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</si>
  <si>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</si>
  <si>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</si>
  <si>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</si>
  <si>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</si>
  <si>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</si>
  <si>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</si>
  <si>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</si>
  <si>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</si>
  <si>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</si>
  <si>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</si>
  <si>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</si>
  <si>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</si>
  <si>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</si>
  <si>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</si>
  <si>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</si>
  <si>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</si>
  <si>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</si>
  <si>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</si>
  <si>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</si>
  <si>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</si>
  <si>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</si>
  <si>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</si>
  <si>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</si>
  <si>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</si>
  <si>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</si>
  <si>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</si>
  <si>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</si>
  <si>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</si>
  <si>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</si>
  <si>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</si>
  <si>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</si>
  <si>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</si>
  <si>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</si>
  <si>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</si>
  <si>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</si>
  <si>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</si>
  <si>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</si>
  <si>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</si>
  <si>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</si>
  <si>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</si>
  <si>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</si>
  <si>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</si>
  <si>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</si>
  <si>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</si>
  <si>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</si>
  <si>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</si>
  <si>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</si>
  <si>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</si>
  <si>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</si>
  <si>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</si>
  <si>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</si>
  <si>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</si>
  <si>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</si>
  <si>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</si>
  <si>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</si>
  <si>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</si>
  <si>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</si>
  <si>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</si>
  <si>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</si>
  <si>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</si>
  <si>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</si>
  <si>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</si>
  <si>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</si>
  <si>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</si>
  <si>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</si>
  <si>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</si>
  <si>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</si>
  <si>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</si>
  <si>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</si>
  <si>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</si>
  <si>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</si>
  <si>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</si>
  <si>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</si>
  <si>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</si>
  <si>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</si>
  <si>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</si>
  <si>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</si>
  <si>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</si>
  <si>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</si>
  <si>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</si>
  <si>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</si>
  <si>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</si>
  <si>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</si>
  <si>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</si>
  <si>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</si>
  <si>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</si>
  <si>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</si>
  <si>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</si>
  <si>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</si>
  <si>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</si>
  <si>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</si>
  <si>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</si>
  <si>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</si>
  <si>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</si>
  <si>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</si>
  <si>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</si>
  <si>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</si>
  <si>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</si>
  <si>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</si>
  <si>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</si>
  <si>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</si>
  <si>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</si>
  <si>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</si>
  <si>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</si>
  <si>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</si>
  <si>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</si>
  <si>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</si>
  <si>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</si>
  <si>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</si>
  <si>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</si>
  <si>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</si>
  <si>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</si>
  <si>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</si>
  <si>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</si>
  <si>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</si>
  <si>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</si>
  <si>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</si>
  <si>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</si>
  <si>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</si>
  <si>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</si>
  <si>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</si>
  <si>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</si>
  <si>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</si>
  <si>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</si>
  <si>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</si>
  <si>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</si>
  <si>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</si>
  <si>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</si>
  <si>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</si>
  <si>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</si>
  <si>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</si>
  <si>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</si>
  <si>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</si>
  <si>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</si>
  <si>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</si>
  <si>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</si>
  <si>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</si>
  <si>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</si>
  <si>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</si>
  <si>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</si>
  <si>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</si>
  <si>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</si>
  <si>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</si>
  <si>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</si>
  <si>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</si>
  <si>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</si>
  <si>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</si>
  <si>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</si>
  <si>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</si>
  <si>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</si>
  <si>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</si>
  <si>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</si>
  <si>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</si>
  <si>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</si>
  <si>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</si>
  <si>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</si>
  <si>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</si>
  <si>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</si>
  <si>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</si>
  <si>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</si>
  <si>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</si>
  <si>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</si>
  <si>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</si>
  <si>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</si>
  <si>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</si>
  <si>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</si>
  <si>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</si>
  <si>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</si>
  <si>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</si>
  <si>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</si>
  <si>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</si>
  <si>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</si>
  <si>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</si>
  <si>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</si>
  <si>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</si>
  <si>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</si>
  <si>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</si>
  <si>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</si>
  <si>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</si>
  <si>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</si>
  <si>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</si>
  <si>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</si>
  <si>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</si>
  <si>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</si>
  <si>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</si>
  <si>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</si>
  <si>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</si>
  <si>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</si>
  <si>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</si>
  <si>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</si>
  <si>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</si>
  <si>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</si>
  <si>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</si>
  <si>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</si>
  <si>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</si>
  <si>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</si>
  <si>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</si>
  <si>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</si>
  <si>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</si>
  <si>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</si>
  <si>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</si>
  <si>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</si>
  <si>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</si>
  <si>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</si>
  <si>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</si>
  <si>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</si>
  <si>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</si>
  <si>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</si>
  <si>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</si>
  <si>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</si>
  <si>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</si>
  <si>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</si>
  <si>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</si>
  <si>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</si>
  <si>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</si>
  <si>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</si>
  <si>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</si>
  <si>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</si>
  <si>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</si>
  <si>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</si>
  <si>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</si>
  <si>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</si>
  <si>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</si>
  <si>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</si>
  <si>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</si>
  <si>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</si>
  <si>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</si>
  <si>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</si>
  <si>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</si>
  <si>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</si>
  <si>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</si>
  <si>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</si>
  <si>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</si>
  <si>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</si>
  <si>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</si>
  <si>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</si>
  <si>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</si>
  <si>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</si>
  <si>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</si>
  <si>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</si>
  <si>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</si>
  <si>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</si>
  <si>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</si>
  <si>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</si>
  <si>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</si>
  <si>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</si>
  <si>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</si>
  <si>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</si>
  <si>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</si>
  <si>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</si>
  <si>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</si>
  <si>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</si>
  <si>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</si>
  <si>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</si>
  <si>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</si>
  <si>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</si>
  <si>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</si>
  <si>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</si>
  <si>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</si>
  <si>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</si>
  <si>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</si>
  <si>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</si>
  <si>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</si>
  <si>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</si>
  <si>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</si>
  <si>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</si>
  <si>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</si>
  <si>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</si>
  <si>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</si>
  <si>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</si>
  <si>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</si>
  <si>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</si>
  <si>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</si>
  <si>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</si>
  <si>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</si>
  <si>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</si>
  <si>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</si>
  <si>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</si>
  <si>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</si>
  <si>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</si>
  <si>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</si>
  <si>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</si>
  <si>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</si>
  <si>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</si>
  <si>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</si>
  <si>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</si>
  <si>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</si>
  <si>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</si>
  <si>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</si>
  <si>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</si>
  <si>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</si>
  <si>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</si>
  <si>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</si>
  <si>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</si>
  <si>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</si>
  <si>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</si>
  <si>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</si>
  <si>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</si>
  <si>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</si>
  <si>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</si>
  <si>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</si>
  <si>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</si>
  <si>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</si>
  <si>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</si>
  <si>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</si>
  <si>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</si>
  <si>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</si>
  <si>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</si>
  <si>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</si>
  <si>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</si>
  <si>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</si>
  <si>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</si>
  <si>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</si>
  <si>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</si>
  <si>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</si>
  <si>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</si>
  <si>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</si>
  <si>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</si>
  <si>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</si>
  <si>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</si>
  <si>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</si>
  <si>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</si>
  <si>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</si>
  <si>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</si>
  <si>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</si>
  <si>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</si>
  <si>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</si>
  <si>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</si>
  <si>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</si>
  <si>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</si>
  <si>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</si>
  <si>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</si>
  <si>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</si>
  <si>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</si>
  <si>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</si>
  <si>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</si>
  <si>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</si>
  <si>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</si>
  <si>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</si>
  <si>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</si>
  <si>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</si>
  <si>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</si>
  <si>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</si>
  <si>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</si>
  <si>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</si>
  <si>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</si>
  <si>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</si>
  <si>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</si>
  <si>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</si>
  <si>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</si>
  <si>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</si>
  <si>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</si>
  <si>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</si>
  <si>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</si>
  <si>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</si>
  <si>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</si>
  <si>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</si>
  <si>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</si>
  <si>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</si>
  <si>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</si>
  <si>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</si>
  <si>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</si>
  <si>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</si>
  <si>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</si>
  <si>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</si>
  <si>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</si>
  <si>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</si>
  <si>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</si>
  <si>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</si>
  <si>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</si>
  <si>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</si>
  <si>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</si>
  <si>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</si>
  <si>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</si>
  <si>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</si>
  <si>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</si>
  <si>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</si>
  <si>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</si>
  <si>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</si>
  <si>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</si>
  <si>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</si>
  <si>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</si>
  <si>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</si>
  <si>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</si>
  <si>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</si>
  <si>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</si>
  <si>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</si>
  <si>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</si>
  <si>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</si>
  <si>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</si>
  <si>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</si>
  <si>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</si>
  <si>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</si>
  <si>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</si>
  <si>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</si>
  <si>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</si>
  <si>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</si>
  <si>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</si>
  <si>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</si>
  <si>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</si>
  <si>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</si>
  <si>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</si>
  <si>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</si>
  <si>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</si>
  <si>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</si>
  <si>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</si>
  <si>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</si>
  <si>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</si>
  <si>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</si>
  <si>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</si>
  <si>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</si>
  <si>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</si>
  <si>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</si>
  <si>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</si>
  <si>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</si>
  <si>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</si>
  <si>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</si>
  <si>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</si>
  <si>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</si>
  <si>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</si>
  <si>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</si>
  <si>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</si>
  <si>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</si>
  <si>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</si>
  <si>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</si>
  <si>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</si>
  <si>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</si>
  <si>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</si>
  <si>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</si>
  <si>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</si>
  <si>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</si>
  <si>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</si>
  <si>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</si>
  <si>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</si>
  <si>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</si>
  <si>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</si>
  <si>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</si>
  <si>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</si>
  <si>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</si>
  <si>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</si>
  <si>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</si>
  <si>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</si>
  <si>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</si>
  <si>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</si>
  <si>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</si>
  <si>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</si>
  <si>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</si>
  <si>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</si>
  <si>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</si>
  <si>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</si>
  <si>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</si>
  <si>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</si>
  <si>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</si>
  <si>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</si>
  <si>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</si>
  <si>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</si>
  <si>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</si>
  <si>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</si>
  <si>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</si>
  <si>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</si>
  <si>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</si>
  <si>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</si>
  <si>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</si>
  <si>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</si>
  <si>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</si>
  <si>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</si>
  <si>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</si>
  <si>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</si>
  <si>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</si>
  <si>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</si>
  <si>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</si>
  <si>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</si>
  <si>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</si>
  <si>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</si>
  <si>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</si>
  <si>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</si>
  <si>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</si>
  <si>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</si>
  <si>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</si>
  <si>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</si>
  <si>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</si>
  <si>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</si>
  <si>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</si>
  <si>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</si>
  <si>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</si>
  <si>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</si>
  <si>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</si>
  <si>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</si>
  <si>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</si>
  <si>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</si>
  <si>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</si>
  <si>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</si>
  <si>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</si>
  <si>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</si>
  <si>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</si>
  <si>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</si>
  <si>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</si>
  <si>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</si>
  <si>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</si>
  <si>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</si>
  <si>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</si>
  <si>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</si>
  <si>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</si>
  <si>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</si>
  <si>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</si>
  <si>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</si>
  <si>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</si>
  <si>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</si>
  <si>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</si>
  <si>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</si>
  <si>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</si>
  <si>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</si>
  <si>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</si>
  <si>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</si>
  <si>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</si>
  <si>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</si>
  <si>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</si>
  <si>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</si>
  <si>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</si>
  <si>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</si>
  <si>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</si>
  <si>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</si>
  <si>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</si>
  <si>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</si>
  <si>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</si>
  <si>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</si>
  <si>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</si>
  <si>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</si>
  <si>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</si>
  <si>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</si>
  <si>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</si>
  <si>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</si>
  <si>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</si>
  <si>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</si>
  <si>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</si>
  <si>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</si>
  <si>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</si>
  <si>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</si>
  <si>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</si>
  <si>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</si>
  <si>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</si>
  <si>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</si>
  <si>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</si>
  <si>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</si>
  <si>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</si>
  <si>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</si>
  <si>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</si>
  <si>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</si>
  <si>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</si>
  <si>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</si>
  <si>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</si>
  <si>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</si>
  <si>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</si>
  <si>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</si>
  <si>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</si>
  <si>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</si>
  <si>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</si>
  <si>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</si>
  <si>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</si>
  <si>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</si>
  <si>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</si>
  <si>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</si>
  <si>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</si>
  <si>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</si>
  <si>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</si>
  <si>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</si>
  <si>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</si>
  <si>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</si>
  <si>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</si>
  <si>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</si>
  <si>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</si>
  <si>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</si>
  <si>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</si>
  <si>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</si>
  <si>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</si>
  <si>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</si>
  <si>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</si>
  <si>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</si>
  <si>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</si>
  <si>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</si>
  <si>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</si>
  <si>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</si>
  <si>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</si>
  <si>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</si>
  <si>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</si>
  <si>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</si>
  <si>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</si>
  <si>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</si>
  <si>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</si>
  <si>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</si>
  <si>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</si>
  <si>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</si>
  <si>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</si>
  <si>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</si>
  <si>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</si>
  <si>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</si>
  <si>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</si>
  <si>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</si>
  <si>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</si>
  <si>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</si>
  <si>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</si>
  <si>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</si>
  <si>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</si>
  <si>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</si>
  <si>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</si>
  <si>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</si>
  <si>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</si>
  <si>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</si>
  <si>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</si>
  <si>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</si>
  <si>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</si>
  <si>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</si>
  <si>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</si>
  <si>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</si>
  <si>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</si>
  <si>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</si>
  <si>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</si>
  <si>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</si>
  <si>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</si>
  <si>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</si>
  <si>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</si>
  <si>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</si>
  <si>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</si>
  <si>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</si>
  <si>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</si>
  <si>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</si>
  <si>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</si>
  <si>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</si>
  <si>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</si>
  <si>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</si>
  <si>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</si>
  <si>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</si>
  <si>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</si>
  <si>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</si>
  <si>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</si>
  <si>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</si>
  <si>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</si>
  <si>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</si>
  <si>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</si>
  <si>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</si>
  <si>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</si>
  <si>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</si>
  <si>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</si>
  <si>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</si>
  <si>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</si>
  <si>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</si>
  <si>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</si>
  <si>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</si>
  <si>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</si>
  <si>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</si>
  <si>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</si>
  <si>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</si>
  <si>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</si>
  <si>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</si>
  <si>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</si>
  <si>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</si>
  <si>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</si>
  <si>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</si>
  <si>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</si>
  <si>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</si>
  <si>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</si>
  <si>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</si>
  <si>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</si>
  <si>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</si>
  <si>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</si>
  <si>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</si>
  <si>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</si>
  <si>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</si>
  <si>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</si>
  <si>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</si>
  <si>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</si>
  <si>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</si>
  <si>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</si>
  <si>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</si>
  <si>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</si>
  <si>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</si>
  <si>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</si>
  <si>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</si>
  <si>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</si>
  <si>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</si>
  <si>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</si>
  <si>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</si>
  <si>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</si>
  <si>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</si>
  <si>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</si>
  <si>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</si>
  <si>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</si>
  <si>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</si>
  <si>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</si>
  <si>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</si>
  <si>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</si>
  <si>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</si>
  <si>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</si>
  <si>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</si>
  <si>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</si>
  <si>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</si>
  <si>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</si>
  <si>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</si>
  <si>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</si>
  <si>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</si>
  <si>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</si>
  <si>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</si>
  <si>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</si>
  <si>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</si>
  <si>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</si>
  <si>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</si>
  <si>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</si>
  <si>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</si>
  <si>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</si>
  <si>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</si>
  <si>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</si>
  <si>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</si>
  <si>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</si>
  <si>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</si>
  <si>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</si>
  <si>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</si>
  <si>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</si>
  <si>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</si>
  <si>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</si>
  <si>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</si>
  <si>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</si>
  <si>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</si>
  <si>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</si>
  <si>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</si>
  <si>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</si>
  <si>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</si>
  <si>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</si>
  <si>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</si>
  <si>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</si>
  <si>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</si>
  <si>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</si>
  <si>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</si>
  <si>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</si>
  <si>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</si>
  <si>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</si>
  <si>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</si>
  <si>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</si>
  <si>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</si>
  <si>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</si>
  <si>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</si>
  <si>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</si>
  <si>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</si>
  <si>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</si>
  <si>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</si>
  <si>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</si>
  <si>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</si>
  <si>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</si>
  <si>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</si>
  <si>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</si>
  <si>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</si>
  <si>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</si>
  <si>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</si>
  <si>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</si>
  <si>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</si>
  <si>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</si>
  <si>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</si>
  <si>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</si>
  <si>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</si>
  <si>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</si>
  <si>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</si>
  <si>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</si>
  <si>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</si>
  <si>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</si>
  <si>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</si>
  <si>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</si>
  <si>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</si>
  <si>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</si>
  <si>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</si>
  <si>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</si>
  <si>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</si>
  <si>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</si>
  <si>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</si>
  <si>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</si>
  <si>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</si>
  <si>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</si>
  <si>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</si>
  <si>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</si>
  <si>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</si>
  <si>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</si>
  <si>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</si>
  <si>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</si>
  <si>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</si>
  <si>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</si>
  <si>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</si>
  <si>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</si>
  <si>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</si>
  <si>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</si>
  <si>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</si>
  <si>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</si>
  <si>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</si>
  <si>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</si>
  <si>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</si>
  <si>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</si>
  <si>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</si>
  <si>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</si>
  <si>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</si>
  <si>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</si>
  <si>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</si>
  <si>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</si>
  <si>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</si>
  <si>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</si>
  <si>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</si>
  <si>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</si>
  <si>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</si>
  <si>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</si>
  <si>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</si>
  <si>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</si>
  <si>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</si>
  <si>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</si>
  <si>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</si>
  <si>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</si>
  <si>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</si>
  <si>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</si>
  <si>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</si>
  <si>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</si>
  <si>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</si>
  <si>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</si>
  <si>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</si>
  <si>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</si>
  <si>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</si>
  <si>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</si>
  <si>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</si>
  <si>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</si>
  <si>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</si>
  <si>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</si>
  <si>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</si>
  <si>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</si>
  <si>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</si>
  <si>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</si>
  <si>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</si>
  <si>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</si>
  <si>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</si>
  <si>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</si>
  <si>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</si>
  <si>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</si>
  <si>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</si>
  <si>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</si>
  <si>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</si>
  <si>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</si>
  <si>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</si>
  <si>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</si>
  <si>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</si>
  <si>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</si>
  <si>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</si>
  <si>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</si>
  <si>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</si>
  <si>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</si>
  <si>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</si>
  <si>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</si>
  <si>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</si>
  <si>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</si>
  <si>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</si>
  <si>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</si>
  <si>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</si>
  <si>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</si>
  <si>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</si>
  <si>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</si>
  <si>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</si>
  <si>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</si>
  <si>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</si>
  <si>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</si>
  <si>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</si>
  <si>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</si>
  <si>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</si>
  <si>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</si>
  <si>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</si>
  <si>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</si>
  <si>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</si>
  <si>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</si>
  <si>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</si>
  <si>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</si>
  <si>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</si>
  <si>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</si>
  <si>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</si>
  <si>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</si>
  <si>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</si>
  <si>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</si>
  <si>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</si>
  <si>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</si>
  <si>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</si>
  <si>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</si>
  <si>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</si>
  <si>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</si>
  <si>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</si>
  <si>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</si>
  <si>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</si>
  <si>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</si>
  <si>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</si>
  <si>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</si>
  <si>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</si>
  <si>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</si>
  <si>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</si>
  <si>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</si>
  <si>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</si>
  <si>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</si>
  <si>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</si>
  <si>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</si>
  <si>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</si>
  <si>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</si>
  <si>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</si>
  <si>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</si>
  <si>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</si>
  <si>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</si>
  <si>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</si>
  <si>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</si>
  <si>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</si>
  <si>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</si>
  <si>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</si>
  <si>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</si>
  <si>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</si>
  <si>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</si>
  <si>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</si>
  <si>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</si>
  <si>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</si>
  <si>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</si>
  <si>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</si>
  <si>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</si>
  <si>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</si>
  <si>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</si>
  <si>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</si>
  <si>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</si>
  <si>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</si>
  <si>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</si>
  <si>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</si>
  <si>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</si>
  <si>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</si>
  <si>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</si>
  <si>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</si>
  <si>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</si>
  <si>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</si>
  <si>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</si>
  <si>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</si>
  <si>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</si>
  <si>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</si>
  <si>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</si>
  <si>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</si>
  <si>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</si>
  <si>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</si>
  <si>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</si>
  <si>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</si>
  <si>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</si>
  <si>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</si>
  <si>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</si>
  <si>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</si>
  <si>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</si>
  <si>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</si>
  <si>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</si>
  <si>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</si>
  <si>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</si>
  <si>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</si>
  <si>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</si>
  <si>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</si>
  <si>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</si>
  <si>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</si>
  <si>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</si>
  <si>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</si>
  <si>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</si>
  <si>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</si>
  <si>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</si>
  <si>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</si>
  <si>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</si>
  <si>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</si>
  <si>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</si>
  <si>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</si>
  <si>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</si>
  <si>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</si>
  <si>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</si>
  <si>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</si>
  <si>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</si>
  <si>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</si>
  <si>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</si>
  <si>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</si>
  <si>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</si>
  <si>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</si>
  <si>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</si>
  <si>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</si>
  <si>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</si>
  <si>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</si>
  <si>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</si>
  <si>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</si>
  <si>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</si>
  <si>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</si>
  <si>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</si>
  <si>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</si>
  <si>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</si>
  <si>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</si>
  <si>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</si>
  <si>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</si>
  <si>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</si>
  <si>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</si>
  <si>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</si>
  <si>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</si>
  <si>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</si>
  <si>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</si>
  <si>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</si>
  <si>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</si>
  <si>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</si>
  <si>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</si>
  <si>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</si>
  <si>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</si>
  <si>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</si>
  <si>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</si>
  <si>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</si>
  <si>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</si>
  <si>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</si>
  <si>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</si>
  <si>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</si>
  <si>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</si>
  <si>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</si>
  <si>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</si>
  <si>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</si>
  <si>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</si>
  <si>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</si>
  <si>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</si>
  <si>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</si>
  <si>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</si>
  <si>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</si>
  <si>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</si>
  <si>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</si>
  <si>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</si>
  <si>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</si>
  <si>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</si>
  <si>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</si>
  <si>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</si>
  <si>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</si>
  <si>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</si>
  <si>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</si>
  <si>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</si>
  <si>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</si>
  <si>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</si>
  <si>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</si>
  <si>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</si>
  <si>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</si>
  <si>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</si>
  <si>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</si>
  <si>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</si>
  <si>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</si>
  <si>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</si>
  <si>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</si>
  <si>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</si>
  <si>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</si>
  <si>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</si>
  <si>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</si>
  <si>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</si>
  <si>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</si>
  <si>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</si>
  <si>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</si>
  <si>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</si>
  <si>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</si>
  <si>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</si>
  <si>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</si>
  <si>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</si>
  <si>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</si>
  <si>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</si>
  <si>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</si>
  <si>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</si>
  <si>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</si>
  <si>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</si>
  <si>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</si>
  <si>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</si>
  <si>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</si>
  <si>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</si>
  <si>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</si>
  <si>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</si>
  <si>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</si>
  <si>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</si>
  <si>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</si>
  <si>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</si>
  <si>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</si>
  <si>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</si>
  <si>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</si>
  <si>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</si>
  <si>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</si>
  <si>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</si>
  <si>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</si>
  <si>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</si>
  <si>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</si>
  <si>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</si>
  <si>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</si>
  <si>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</si>
  <si>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</si>
  <si>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</si>
  <si>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</si>
  <si>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</si>
  <si>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</si>
  <si>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</si>
  <si>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</si>
  <si>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</si>
  <si>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</si>
  <si>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</si>
  <si>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</si>
  <si>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</si>
  <si>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</si>
  <si>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</si>
  <si>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</si>
  <si>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</si>
  <si>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</si>
  <si>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</si>
  <si>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</si>
  <si>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</si>
  <si>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</si>
  <si>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</si>
  <si>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</si>
  <si>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</si>
  <si>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</si>
  <si>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</si>
  <si>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</si>
  <si>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</si>
  <si>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</si>
  <si>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</si>
  <si>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</si>
  <si>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</si>
  <si>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</si>
  <si>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</si>
  <si>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</si>
  <si>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</si>
  <si>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</si>
  <si>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</si>
  <si>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</si>
  <si>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</si>
  <si>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</si>
  <si>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</si>
  <si>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</si>
  <si>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</si>
  <si>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</si>
  <si>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</si>
  <si>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</si>
  <si>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</si>
  <si>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</si>
  <si>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</si>
  <si>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</si>
  <si>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</si>
  <si>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</si>
  <si>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</si>
  <si>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</si>
  <si>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</si>
  <si>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</si>
  <si>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</si>
  <si>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</si>
  <si>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</si>
  <si>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</si>
  <si>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</si>
  <si>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</si>
  <si>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</si>
  <si>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</si>
  <si>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</si>
  <si>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</si>
  <si>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</si>
  <si>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</si>
  <si>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</si>
  <si>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</si>
  <si>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</si>
  <si>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</si>
  <si>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</si>
  <si>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</si>
  <si>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</si>
  <si>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</si>
  <si>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</si>
  <si>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</si>
  <si>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</si>
  <si>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</si>
  <si>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</si>
  <si>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</si>
  <si>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</si>
  <si>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</si>
  <si>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</si>
  <si>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</si>
  <si>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</si>
  <si>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</si>
  <si>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</si>
  <si>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</si>
  <si>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</si>
  <si>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</si>
  <si>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</si>
  <si>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</si>
  <si>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</si>
  <si>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</si>
  <si>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</si>
  <si>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</si>
  <si>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</si>
  <si>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</si>
  <si>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</si>
  <si>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</si>
  <si>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</si>
  <si>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</si>
  <si>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</si>
  <si>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</si>
  <si>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</si>
  <si>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</si>
  <si>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</si>
  <si>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</si>
  <si>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</si>
  <si>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</si>
  <si>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</si>
  <si>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</si>
  <si>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</si>
  <si>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</si>
  <si>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</si>
  <si>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</si>
  <si>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</si>
  <si>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</si>
  <si>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</si>
  <si>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</si>
  <si>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</si>
  <si>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</si>
  <si>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</si>
  <si>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</si>
  <si>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</si>
  <si>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</si>
  <si>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</si>
  <si>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</si>
  <si>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</si>
  <si>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</si>
  <si>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</si>
  <si>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</si>
  <si>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</si>
  <si>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</si>
  <si>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</si>
  <si>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</si>
  <si>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</si>
  <si>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</si>
  <si>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</si>
  <si>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</si>
  <si>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</si>
  <si>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</si>
  <si>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</si>
  <si>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</si>
  <si>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</si>
  <si>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</si>
  <si>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</si>
  <si>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</si>
  <si>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</si>
  <si>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</si>
  <si>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</si>
  <si>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</si>
  <si>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</si>
  <si>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</si>
  <si>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</si>
  <si>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</si>
  <si>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</si>
  <si>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</si>
  <si>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</si>
  <si>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</si>
  <si>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</si>
  <si>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</si>
  <si>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</si>
  <si>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</si>
  <si>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</si>
  <si>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</si>
  <si>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</si>
  <si>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</si>
  <si>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</si>
  <si>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</si>
  <si>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</si>
  <si>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</si>
  <si>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</si>
  <si>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</si>
  <si>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</si>
  <si>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</si>
  <si>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</si>
  <si>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</si>
  <si>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</si>
  <si>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</si>
  <si>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</si>
  <si>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</si>
  <si>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</si>
  <si>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</si>
  <si>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</si>
  <si>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</si>
  <si>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</si>
  <si>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</si>
  <si>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</si>
  <si>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</si>
  <si>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</si>
  <si>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</si>
  <si>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</si>
  <si>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</si>
  <si>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</si>
  <si>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</si>
  <si>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</si>
  <si>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</si>
  <si>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</si>
  <si>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</si>
  <si>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</si>
  <si>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</si>
  <si>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</si>
  <si>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</si>
  <si>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</si>
  <si>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</si>
  <si>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</si>
  <si>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</si>
  <si>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</si>
  <si>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</si>
  <si>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</si>
  <si>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</si>
  <si>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</si>
  <si>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</si>
  <si>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</si>
  <si>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</si>
  <si>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</si>
  <si>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</si>
  <si>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</si>
  <si>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</si>
  <si>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</si>
  <si>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</si>
  <si>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</si>
  <si>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</si>
  <si>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</si>
  <si>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</si>
  <si>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</si>
  <si>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</si>
  <si>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</si>
  <si>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</si>
  <si>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</si>
  <si>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</si>
  <si>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</si>
  <si>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</si>
  <si>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</si>
  <si>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</si>
  <si>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</si>
  <si>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</si>
  <si>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</si>
  <si>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</si>
  <si>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</si>
  <si>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</si>
  <si>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</si>
  <si>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</si>
  <si>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</si>
  <si>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</si>
  <si>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</si>
  <si>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</si>
  <si>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</si>
  <si>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</si>
  <si>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</si>
  <si>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</si>
  <si>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</si>
  <si>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</si>
  <si>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</si>
  <si>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</si>
  <si>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</si>
  <si>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</si>
  <si>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</si>
  <si>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</si>
  <si>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</si>
  <si>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</si>
  <si>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</si>
  <si>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</si>
  <si>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</si>
  <si>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</si>
  <si>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</si>
  <si>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</si>
  <si>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</si>
  <si>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</si>
  <si>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</si>
  <si>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</si>
  <si>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</si>
  <si>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</si>
  <si>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</si>
  <si>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</si>
  <si>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</si>
  <si>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</si>
  <si>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</si>
  <si>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</si>
  <si>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</si>
  <si>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</si>
  <si>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</si>
  <si>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</si>
  <si>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</si>
  <si>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</si>
  <si>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</si>
  <si>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</si>
  <si>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</si>
  <si>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</si>
  <si>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</si>
  <si>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</si>
  <si>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</si>
  <si>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</si>
  <si>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</si>
  <si>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</si>
  <si>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</si>
  <si>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</si>
  <si>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</si>
  <si>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</si>
  <si>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</si>
  <si>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</si>
  <si>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</si>
  <si>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</si>
  <si>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</si>
  <si>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</si>
  <si>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</si>
  <si>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</si>
  <si>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</si>
  <si>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</si>
  <si>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</si>
  <si>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</si>
  <si>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</si>
  <si>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</si>
  <si>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</si>
  <si>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</si>
  <si>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</si>
  <si>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</si>
  <si>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</si>
  <si>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</si>
  <si>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</si>
  <si>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</si>
  <si>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</si>
  <si>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</si>
  <si>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</si>
  <si>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</si>
  <si>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</si>
  <si>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</si>
  <si>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</si>
  <si>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</si>
  <si>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</si>
  <si>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</si>
  <si>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</si>
  <si>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</si>
  <si>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</si>
  <si>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</si>
  <si>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</si>
  <si>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</si>
  <si>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</si>
  <si>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</si>
  <si>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</si>
  <si>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</si>
  <si>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</si>
  <si>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</si>
  <si>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</si>
  <si>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</si>
  <si>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</si>
  <si>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</si>
  <si>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</si>
  <si>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</si>
  <si>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</si>
  <si>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</si>
  <si>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</si>
  <si>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</si>
  <si>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</si>
  <si>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</si>
  <si>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</si>
  <si>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</si>
  <si>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</si>
  <si>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</si>
  <si>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</si>
  <si>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</si>
  <si>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</si>
  <si>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</si>
  <si>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</si>
  <si>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</si>
  <si>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</si>
  <si>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</si>
  <si>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</si>
  <si>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</si>
  <si>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</si>
  <si>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</si>
  <si>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</si>
  <si>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</si>
  <si>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</si>
  <si>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</si>
  <si>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</si>
  <si>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</si>
  <si>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</si>
  <si>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</si>
  <si>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</si>
  <si>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</si>
  <si>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</si>
  <si>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</si>
  <si>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</si>
  <si>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</si>
  <si>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</si>
  <si>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</si>
  <si>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</si>
  <si>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</si>
  <si>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</si>
  <si>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</si>
  <si>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</si>
  <si>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</si>
  <si>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</si>
  <si>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</si>
  <si>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</si>
  <si>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</si>
  <si>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</si>
  <si>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</si>
  <si>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</si>
  <si>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</si>
  <si>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</si>
  <si>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</si>
  <si>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</si>
  <si>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</si>
  <si>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</si>
  <si>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</si>
  <si>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</si>
  <si>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</si>
  <si>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</si>
  <si>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</si>
  <si>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</si>
  <si>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</si>
  <si>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</si>
  <si>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</si>
  <si>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</si>
  <si>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</si>
  <si>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</si>
  <si>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</si>
  <si>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</si>
  <si>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</si>
  <si>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</si>
  <si>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</si>
  <si>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</si>
  <si>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</si>
  <si>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</si>
  <si>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</si>
  <si>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</si>
  <si>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</si>
  <si>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</si>
  <si>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</si>
  <si>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</si>
  <si>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</si>
  <si>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</si>
  <si>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</si>
  <si>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</si>
  <si>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</si>
  <si>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</si>
  <si>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</si>
  <si>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</si>
  <si>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</si>
  <si>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</si>
  <si>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</si>
  <si>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</si>
  <si>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</si>
  <si>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</si>
  <si>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</si>
  <si>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</si>
  <si>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</si>
  <si>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</si>
  <si>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</si>
  <si>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</si>
  <si>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</si>
  <si>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</si>
  <si>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</si>
  <si>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</si>
  <si>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</si>
  <si>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</si>
  <si>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</si>
  <si>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</si>
  <si>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</si>
  <si>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</si>
  <si>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</si>
  <si>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</si>
  <si>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</si>
  <si>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</si>
  <si>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</si>
  <si>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</si>
  <si>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</si>
  <si>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</si>
  <si>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</si>
  <si>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</si>
  <si>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</si>
  <si>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</si>
  <si>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</si>
  <si>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</si>
  <si>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</si>
  <si>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</si>
  <si>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</si>
  <si>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</si>
  <si>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</si>
  <si>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</si>
  <si>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</si>
  <si>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</si>
  <si>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</si>
  <si>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</si>
  <si>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</si>
  <si>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</si>
  <si>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</si>
  <si>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</si>
  <si>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</si>
  <si>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</si>
  <si>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</si>
  <si>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</si>
  <si>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</si>
  <si>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</si>
  <si>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</si>
  <si>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</si>
  <si>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</si>
  <si>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</si>
  <si>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</si>
  <si>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</si>
  <si>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</si>
  <si>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</si>
  <si>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</si>
  <si>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</si>
  <si>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</si>
  <si>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</si>
  <si>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</si>
  <si>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</si>
  <si>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</si>
  <si>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</si>
  <si>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</si>
  <si>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</si>
  <si>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</si>
  <si>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</si>
  <si>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</si>
  <si>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</si>
  <si>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</si>
  <si>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</si>
  <si>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</si>
  <si>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</si>
  <si>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</si>
  <si>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</si>
  <si>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</si>
  <si>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</si>
  <si>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</si>
  <si>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</si>
  <si>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</si>
  <si>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</si>
  <si>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</si>
  <si>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</si>
  <si>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</si>
  <si>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</si>
  <si>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</si>
  <si>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</si>
  <si>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</si>
  <si>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</si>
  <si>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</si>
  <si>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</si>
  <si>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</si>
  <si>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</si>
  <si>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</si>
  <si>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</si>
  <si>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</si>
  <si>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</si>
  <si>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</si>
  <si>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</si>
  <si>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</si>
  <si>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</si>
  <si>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</si>
  <si>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</si>
  <si>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</si>
  <si>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</si>
  <si>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</si>
  <si>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</si>
  <si>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</si>
  <si>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</si>
  <si>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</si>
  <si>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</si>
  <si>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</si>
  <si>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</si>
  <si>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</si>
  <si>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</si>
  <si>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</si>
  <si>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</si>
  <si>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</si>
  <si>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</si>
  <si>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</si>
  <si>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</si>
  <si>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</si>
  <si>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</si>
  <si>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</si>
  <si>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</si>
  <si>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</si>
  <si>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</si>
  <si>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</si>
  <si>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</si>
  <si>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</si>
  <si>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</si>
  <si>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</si>
  <si>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</si>
  <si>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</si>
  <si>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</si>
  <si>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</si>
  <si>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</si>
  <si>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</si>
  <si>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</si>
  <si>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</si>
  <si>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</si>
  <si>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</si>
  <si>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</si>
  <si>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</si>
  <si>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</si>
  <si>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</si>
  <si>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</si>
  <si>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</si>
  <si>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</si>
  <si>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</si>
  <si>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</si>
  <si>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</si>
  <si>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</si>
  <si>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</si>
  <si>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</si>
  <si>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</si>
  <si>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</si>
  <si>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</si>
  <si>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</si>
  <si>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</si>
  <si>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</si>
  <si>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</si>
  <si>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</si>
  <si>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</si>
  <si>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</si>
  <si>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</si>
  <si>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</si>
  <si>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</si>
  <si>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</si>
  <si>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</si>
  <si>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</si>
  <si>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</si>
  <si>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</si>
  <si>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</si>
  <si>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</si>
  <si>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</si>
  <si>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</si>
  <si>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</si>
  <si>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</si>
  <si>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</si>
  <si>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</si>
  <si>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</si>
  <si>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</si>
  <si>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</si>
  <si>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</si>
  <si>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</si>
  <si>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</si>
  <si>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</si>
  <si>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</si>
  <si>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</si>
  <si>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</si>
  <si>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</si>
  <si>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</si>
  <si>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</si>
  <si>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</si>
  <si>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</si>
  <si>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</si>
  <si>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</si>
  <si>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</si>
  <si>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</si>
  <si>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</si>
  <si>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</si>
  <si>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</si>
  <si>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</si>
  <si>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</si>
  <si>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</si>
  <si>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</si>
  <si>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</si>
  <si>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</si>
  <si>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</si>
  <si>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</si>
  <si>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</si>
  <si>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</si>
  <si>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</si>
  <si>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</si>
  <si>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</si>
  <si>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</si>
  <si>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</si>
  <si>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</si>
  <si>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</si>
  <si>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</si>
  <si>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</si>
  <si>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</si>
  <si>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</si>
  <si>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</si>
  <si>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</si>
  <si>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</si>
  <si>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</si>
  <si>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</si>
  <si>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</si>
  <si>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</si>
  <si>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</si>
  <si>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</si>
  <si>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</si>
  <si>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</si>
  <si>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</si>
  <si>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</si>
  <si>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</si>
  <si>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</si>
  <si>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</si>
  <si>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</si>
  <si>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</si>
  <si>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</si>
  <si>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</si>
  <si>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</si>
  <si>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</si>
  <si>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</si>
  <si>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</si>
  <si>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</si>
  <si>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</si>
  <si>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</si>
  <si>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</si>
  <si>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</si>
  <si>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</si>
  <si>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</si>
  <si>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</si>
  <si>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</si>
  <si>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</si>
  <si>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</si>
  <si>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</si>
  <si>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</si>
  <si>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</si>
  <si>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</si>
  <si>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</si>
  <si>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</si>
  <si>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</si>
  <si>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</si>
  <si>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</si>
  <si>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</si>
  <si>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</si>
  <si>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</si>
  <si>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</si>
  <si>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</si>
  <si>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</si>
  <si>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</si>
  <si>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</si>
  <si>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</si>
  <si>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</si>
  <si>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</si>
  <si>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</si>
  <si>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</si>
  <si>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</si>
  <si>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</si>
  <si>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</si>
  <si>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</si>
  <si>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</si>
  <si>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</si>
  <si>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</si>
  <si>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</si>
  <si>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</si>
  <si>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</si>
  <si>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</si>
  <si>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</si>
  <si>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</si>
  <si>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</si>
  <si>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</si>
  <si>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</si>
  <si>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</si>
  <si>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</si>
  <si>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</si>
  <si>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</si>
  <si>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</si>
  <si>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</si>
  <si>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</si>
  <si>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</si>
  <si>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</si>
  <si>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</si>
  <si>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</si>
  <si>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</si>
  <si>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</si>
  <si>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</si>
  <si>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</si>
  <si>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</si>
  <si>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</si>
  <si>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</si>
  <si>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</si>
  <si>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</si>
  <si>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</si>
  <si>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</si>
  <si>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</si>
  <si>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</si>
  <si>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</si>
  <si>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</si>
  <si>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</si>
  <si>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</si>
  <si>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</si>
  <si>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</si>
  <si>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</si>
  <si>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</si>
  <si>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</si>
  <si>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</si>
  <si>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</si>
  <si>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</si>
  <si>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</si>
  <si>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</si>
  <si>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</si>
  <si>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</si>
  <si>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</si>
  <si>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</si>
  <si>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</si>
  <si>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</si>
  <si>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</si>
  <si>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</si>
  <si>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</si>
  <si>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</si>
  <si>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</si>
  <si>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</si>
  <si>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</si>
  <si>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</si>
  <si>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</si>
  <si>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</si>
  <si>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</si>
  <si>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</si>
  <si>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</si>
  <si>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</si>
  <si>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</si>
  <si>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</si>
  <si>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</si>
  <si>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</si>
  <si>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</si>
  <si>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</si>
  <si>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</si>
  <si>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</si>
  <si>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</si>
  <si>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</si>
  <si>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</si>
  <si>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</si>
  <si>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</si>
  <si>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</si>
  <si>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</si>
  <si>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</si>
  <si>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</si>
  <si>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</si>
  <si>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</si>
  <si>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</si>
  <si>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</si>
  <si>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</si>
  <si>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</si>
  <si>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</si>
  <si>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</si>
  <si>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</si>
  <si>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</si>
  <si>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</si>
  <si>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</si>
  <si>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</si>
  <si>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</si>
  <si>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</si>
  <si>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</si>
  <si>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</si>
  <si>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</si>
  <si>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</si>
  <si>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</si>
  <si>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</si>
  <si>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</si>
  <si>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</si>
  <si>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</si>
  <si>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</si>
  <si>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</si>
  <si>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</si>
  <si>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</si>
  <si>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</si>
  <si>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</si>
  <si>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</si>
  <si>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</si>
  <si>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</si>
  <si>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</si>
  <si>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</si>
  <si>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</si>
  <si>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</si>
  <si>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</si>
  <si>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</si>
  <si>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</si>
  <si>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</si>
  <si>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</si>
  <si>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</si>
  <si>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</si>
  <si>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</si>
  <si>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</si>
  <si>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</si>
  <si>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</si>
  <si>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</si>
  <si>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</si>
  <si>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</si>
  <si>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</si>
  <si>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</si>
  <si>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</si>
  <si>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</si>
  <si>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</si>
  <si>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</si>
  <si>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</si>
  <si>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</si>
  <si>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</si>
  <si>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</si>
  <si>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</si>
  <si>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</si>
  <si>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</si>
  <si>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</si>
  <si>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</si>
  <si>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</si>
  <si>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</si>
  <si>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</si>
  <si>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</si>
  <si>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</si>
  <si>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</si>
  <si>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</si>
  <si>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</si>
  <si>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</si>
  <si>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</si>
  <si>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</si>
  <si>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</si>
  <si>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</si>
  <si>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</si>
  <si>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</si>
  <si>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</si>
  <si>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</si>
  <si>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</si>
  <si>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</si>
  <si>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</si>
  <si>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</si>
  <si>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</si>
  <si>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</si>
  <si>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</si>
  <si>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</si>
  <si>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</si>
  <si>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</si>
  <si>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</si>
  <si>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</si>
  <si>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</si>
  <si>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</si>
  <si>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</si>
  <si>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</si>
  <si>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</si>
  <si>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</si>
  <si>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</si>
  <si>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</si>
  <si>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</si>
  <si>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</si>
  <si>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</si>
  <si>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</si>
  <si>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</si>
  <si>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</si>
  <si>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</si>
  <si>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</si>
  <si>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</si>
  <si>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</si>
  <si>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</si>
  <si>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</si>
  <si>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</si>
  <si>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</si>
  <si>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</si>
  <si>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</si>
  <si>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</si>
  <si>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</si>
  <si>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</si>
  <si>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</si>
  <si>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</si>
  <si>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</si>
  <si>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</si>
  <si>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</si>
  <si>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</si>
  <si>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</si>
  <si>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</si>
  <si>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</si>
  <si>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</si>
  <si>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</si>
  <si>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</si>
  <si>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</si>
  <si>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</si>
  <si>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</si>
  <si>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</si>
  <si>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</si>
  <si>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</si>
  <si>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</si>
  <si>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</si>
  <si>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</si>
  <si>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</si>
  <si>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</si>
  <si>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</si>
  <si>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</si>
  <si>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</si>
  <si>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</si>
  <si>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</si>
  <si>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</si>
  <si>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</si>
  <si>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</si>
  <si>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</si>
  <si>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</si>
  <si>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</si>
  <si>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</si>
  <si>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</si>
  <si>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</si>
  <si>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</si>
  <si>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</si>
  <si>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</si>
  <si>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</si>
  <si>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</si>
  <si>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</si>
  <si>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</si>
  <si>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</si>
  <si>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</si>
  <si>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</si>
  <si>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</si>
  <si>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</si>
  <si>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</si>
  <si>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</si>
  <si>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</si>
  <si>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</si>
  <si>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</si>
  <si>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</si>
  <si>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</si>
  <si>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</si>
  <si>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</si>
  <si>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</si>
  <si>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</si>
  <si>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</si>
  <si>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</si>
  <si>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</si>
  <si>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</si>
  <si>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</si>
  <si>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</si>
  <si>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</si>
  <si>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</si>
  <si>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</si>
  <si>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</si>
  <si>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</si>
  <si>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</si>
  <si>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</si>
  <si>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</si>
  <si>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</si>
  <si>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</si>
  <si>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</si>
  <si>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</si>
  <si>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</si>
  <si>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</si>
  <si>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</si>
  <si>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</si>
  <si>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</si>
  <si>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</si>
  <si>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</si>
  <si>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</si>
  <si>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</si>
  <si>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</si>
  <si>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</si>
  <si>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</si>
  <si>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</si>
  <si>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</si>
  <si>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</si>
  <si>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</si>
  <si>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</si>
  <si>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</si>
  <si>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</si>
  <si>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</si>
  <si>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</si>
  <si>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</si>
  <si>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</si>
  <si>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</si>
  <si>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</si>
  <si>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</si>
  <si>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</si>
  <si>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</si>
  <si>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</si>
  <si>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</si>
  <si>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</si>
  <si>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</si>
  <si>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</si>
  <si>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</si>
  <si>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</si>
  <si>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</si>
  <si>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</si>
  <si>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</si>
  <si>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</si>
  <si>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</si>
  <si>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</si>
  <si>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</si>
  <si>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</si>
  <si>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</si>
  <si>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</si>
  <si>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</si>
  <si>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</si>
  <si>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</si>
  <si>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</si>
  <si>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</si>
  <si>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</si>
  <si>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</si>
  <si>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</si>
  <si>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</si>
  <si>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</si>
  <si>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</si>
  <si>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</si>
  <si>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</si>
  <si>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</si>
  <si>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</si>
  <si>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</si>
  <si>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</si>
  <si>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</si>
  <si>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</si>
  <si>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</si>
  <si>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</si>
  <si>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</si>
  <si>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</si>
  <si>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</si>
  <si>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</si>
  <si>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</si>
  <si>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</si>
  <si>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</si>
  <si>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</si>
  <si>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</si>
  <si>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</si>
  <si>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</si>
  <si>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</si>
  <si>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</si>
  <si>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</si>
  <si>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</si>
  <si>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</si>
  <si>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</si>
  <si>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</si>
  <si>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</si>
  <si>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</si>
  <si>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</si>
  <si>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</si>
  <si>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</si>
  <si>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</si>
  <si>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</si>
  <si>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</si>
  <si>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</si>
  <si>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</si>
  <si>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</si>
  <si>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</si>
  <si>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</si>
  <si>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</si>
  <si>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</si>
  <si>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</si>
  <si>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</si>
  <si>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</si>
  <si>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</si>
  <si>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</si>
  <si>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</si>
  <si>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</si>
  <si>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</si>
  <si>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</si>
  <si>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</si>
  <si>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</si>
  <si>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</si>
  <si>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</si>
  <si>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</si>
  <si>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</si>
  <si>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</si>
  <si>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</si>
  <si>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</si>
  <si>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</si>
  <si>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</si>
  <si>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</si>
  <si>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</si>
  <si>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</si>
  <si>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</si>
  <si>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</si>
  <si>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</si>
  <si>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</si>
  <si>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</si>
  <si>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</si>
  <si>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</si>
  <si>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</si>
  <si>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</si>
  <si>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</si>
  <si>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</si>
  <si>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</si>
  <si>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</si>
  <si>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</si>
  <si>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</si>
  <si>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</si>
  <si>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</si>
  <si>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</si>
  <si>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</si>
  <si>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</si>
  <si>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</si>
  <si>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</si>
  <si>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</si>
  <si>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</si>
  <si>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</si>
  <si>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</si>
  <si>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</si>
  <si>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</si>
  <si>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</si>
  <si>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</si>
  <si>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</si>
  <si>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</si>
  <si>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</si>
  <si>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</si>
  <si>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</si>
  <si>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</si>
  <si>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</si>
  <si>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</si>
  <si>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</si>
  <si>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</si>
  <si>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</si>
  <si>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</si>
  <si>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</si>
  <si>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</si>
  <si>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</si>
  <si>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</si>
  <si>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</si>
  <si>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</si>
  <si>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</si>
  <si>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</si>
  <si>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</si>
  <si>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</si>
  <si>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</si>
  <si>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</si>
  <si>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</si>
  <si>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</si>
  <si>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</si>
  <si>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</si>
  <si>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</si>
  <si>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</si>
  <si>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</si>
  <si>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</si>
  <si>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</si>
  <si>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</si>
  <si>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</si>
  <si>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</si>
  <si>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</si>
  <si>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</si>
  <si>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</si>
  <si>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</si>
  <si>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</si>
  <si>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</si>
  <si>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</si>
  <si>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</si>
  <si>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</si>
  <si>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</si>
  <si>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</si>
  <si>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</si>
  <si>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</si>
  <si>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</si>
  <si>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</si>
  <si>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</si>
  <si>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</si>
  <si>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</si>
  <si>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</si>
  <si>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</si>
  <si>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</si>
  <si>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</si>
  <si>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</si>
  <si>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</si>
  <si>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</si>
  <si>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</si>
  <si>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</si>
  <si>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</si>
  <si>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</si>
  <si>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</si>
  <si>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</si>
  <si>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</si>
  <si>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</si>
  <si>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</si>
  <si>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</si>
  <si>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</si>
  <si>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</si>
  <si>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</si>
  <si>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</si>
  <si>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</si>
  <si>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</si>
  <si>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</si>
  <si>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</si>
  <si>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</si>
  <si>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</si>
  <si>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</si>
  <si>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</si>
  <si>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</si>
  <si>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</si>
  <si>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</si>
  <si>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</si>
  <si>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</si>
  <si>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</si>
  <si>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</si>
  <si>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</si>
  <si>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</si>
  <si>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</si>
  <si>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</si>
  <si>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</si>
  <si>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</si>
  <si>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</si>
  <si>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</si>
  <si>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</si>
  <si>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</si>
  <si>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</si>
  <si>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</si>
  <si>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</si>
  <si>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</si>
  <si>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</si>
  <si>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</si>
  <si>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</si>
  <si>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</si>
  <si>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</si>
  <si>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</si>
  <si>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</si>
  <si>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</si>
  <si>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</si>
  <si>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</si>
  <si>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</si>
  <si>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</si>
  <si>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</si>
  <si>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</si>
  <si>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</si>
  <si>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</si>
  <si>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</si>
  <si>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</si>
  <si>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</si>
  <si>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</si>
  <si>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</si>
  <si>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</si>
  <si>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</si>
  <si>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</si>
  <si>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</si>
  <si>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</si>
  <si>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</si>
  <si>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</si>
  <si>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</si>
  <si>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</si>
  <si>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</si>
  <si>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</si>
  <si>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</si>
  <si>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</si>
  <si>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</si>
  <si>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</si>
  <si>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</si>
  <si>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</si>
  <si>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</si>
  <si>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</si>
  <si>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</si>
  <si>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</si>
  <si>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</si>
  <si>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</si>
  <si>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</si>
  <si>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</si>
  <si>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</si>
  <si>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</si>
  <si>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</si>
  <si>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</si>
  <si>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</si>
  <si>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</si>
  <si>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</si>
  <si>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</si>
  <si>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</si>
  <si>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</si>
  <si>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</si>
  <si>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</si>
  <si>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</si>
  <si>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</si>
  <si>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</si>
  <si>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</si>
  <si>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</si>
  <si>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</si>
  <si>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</si>
  <si>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</si>
  <si>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</si>
  <si>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</si>
  <si>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</si>
  <si>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</si>
  <si>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</si>
  <si>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</si>
  <si>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</si>
  <si>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</si>
  <si>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</si>
  <si>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</si>
  <si>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</si>
  <si>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</si>
  <si>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</si>
  <si>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</si>
  <si>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</si>
  <si>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</si>
  <si>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</si>
  <si>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</si>
  <si>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</si>
  <si>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</si>
  <si>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</si>
  <si>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</si>
  <si>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</si>
  <si>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</si>
  <si>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</si>
  <si>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</si>
  <si>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</si>
  <si>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</si>
  <si>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</si>
  <si>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</si>
  <si>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</si>
  <si>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</si>
  <si>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</si>
  <si>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</si>
  <si>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</si>
  <si>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</si>
  <si>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</si>
  <si>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</si>
  <si>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</si>
  <si>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</si>
  <si>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</si>
  <si>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</si>
  <si>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</si>
  <si>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</si>
  <si>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</si>
  <si>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</si>
  <si>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</si>
  <si>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</si>
  <si>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</si>
  <si>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</si>
  <si>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</si>
  <si>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</si>
  <si>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</si>
  <si>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</si>
  <si>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</si>
  <si>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</si>
  <si>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</si>
  <si>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</si>
  <si>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</si>
  <si>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</si>
  <si>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</si>
  <si>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</si>
  <si>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</si>
  <si>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</si>
  <si>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</si>
  <si>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</si>
  <si>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</si>
  <si>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</si>
  <si>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</si>
  <si>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</si>
  <si>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</si>
  <si>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</si>
  <si>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</si>
  <si>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</si>
  <si>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</si>
  <si>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</si>
  <si>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</si>
  <si>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</si>
  <si>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</si>
  <si>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</si>
  <si>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</si>
  <si>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</si>
  <si>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</si>
  <si>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</si>
  <si>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</si>
  <si>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</si>
  <si>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</si>
  <si>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</si>
  <si>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</si>
  <si>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</si>
  <si>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</si>
  <si>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</si>
  <si>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</si>
  <si>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</si>
  <si>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</si>
  <si>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</si>
  <si>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</si>
  <si>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</si>
  <si>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</si>
  <si>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</si>
  <si>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</si>
  <si>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</si>
  <si>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</si>
  <si>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</si>
  <si>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</si>
  <si>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</si>
  <si>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</si>
  <si>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</si>
  <si>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</si>
  <si>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</si>
  <si>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</si>
  <si>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</si>
  <si>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</si>
  <si>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</si>
  <si>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</si>
  <si>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</si>
  <si>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</si>
  <si>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</si>
  <si>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</si>
  <si>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</si>
  <si>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</si>
  <si>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</si>
  <si>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</si>
  <si>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</si>
  <si>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</si>
  <si>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</si>
  <si>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</si>
  <si>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</si>
  <si>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</si>
  <si>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</si>
  <si>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</si>
  <si>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</si>
  <si>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</si>
  <si>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</si>
  <si>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</si>
  <si>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</si>
  <si>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</si>
  <si>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</si>
  <si>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</si>
  <si>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</si>
  <si>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</si>
  <si>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</si>
  <si>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</si>
  <si>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</si>
  <si>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</si>
  <si>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</si>
  <si>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</si>
  <si>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</si>
  <si>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</si>
  <si>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</si>
  <si>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</si>
  <si>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</si>
  <si>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</si>
  <si>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</si>
  <si>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</si>
  <si>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</si>
  <si>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</si>
  <si>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</si>
  <si>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</si>
  <si>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</si>
  <si>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</si>
  <si>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</si>
  <si>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</si>
  <si>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</si>
  <si>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</si>
  <si>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</si>
  <si>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</si>
  <si>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</si>
  <si>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</si>
  <si>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</si>
  <si>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</si>
  <si>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</si>
  <si>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</si>
  <si>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</si>
  <si>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</si>
  <si>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</si>
  <si>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</si>
  <si>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</si>
  <si>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</si>
  <si>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</si>
  <si>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</si>
  <si>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</si>
  <si>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</si>
  <si>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</si>
  <si>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</si>
  <si>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</si>
  <si>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</si>
  <si>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</si>
  <si>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</si>
  <si>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</si>
  <si>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</si>
  <si>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</si>
  <si>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</si>
  <si>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</si>
  <si>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</si>
  <si>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</si>
  <si>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</si>
  <si>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</si>
  <si>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</si>
  <si>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</si>
  <si>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</si>
  <si>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</si>
  <si>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</si>
  <si>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</si>
  <si>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</si>
  <si>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</si>
  <si>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</si>
  <si>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</si>
  <si>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</si>
  <si>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</si>
  <si>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</si>
  <si>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</si>
  <si>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</si>
  <si>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</si>
  <si>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</si>
  <si>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</si>
  <si>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</si>
  <si>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</si>
  <si>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</si>
  <si>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</si>
  <si>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</si>
  <si>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</si>
  <si>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</si>
  <si>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</si>
  <si>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</si>
  <si>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</si>
  <si>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</si>
  <si>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</si>
  <si>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</si>
  <si>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</si>
  <si>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</si>
  <si>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</si>
  <si>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</si>
  <si>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</si>
  <si>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</si>
  <si>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</si>
  <si>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</si>
  <si>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</si>
  <si>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</si>
  <si>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</si>
  <si>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</si>
  <si>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</si>
  <si>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</si>
  <si>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</si>
  <si>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</si>
  <si>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</si>
  <si>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</si>
  <si>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</si>
  <si>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</si>
  <si>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</si>
  <si>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</si>
  <si>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</si>
  <si>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</si>
  <si>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</si>
  <si>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</si>
  <si>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</si>
  <si>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</si>
  <si>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</si>
  <si>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</si>
  <si>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</si>
  <si>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</si>
  <si>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</si>
  <si>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</si>
  <si>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</si>
  <si>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</si>
  <si>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</si>
  <si>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</si>
  <si>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</si>
  <si>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</si>
  <si>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</si>
  <si>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</si>
  <si>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</si>
  <si>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</si>
  <si>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</si>
  <si>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</si>
  <si>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</si>
  <si>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</si>
  <si>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</si>
  <si>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</si>
  <si>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</si>
  <si>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</si>
  <si>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</si>
  <si>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</si>
  <si>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</si>
  <si>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</si>
  <si>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</si>
  <si>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</si>
  <si>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</si>
  <si>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</si>
  <si>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</si>
  <si>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</si>
  <si>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</si>
  <si>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</si>
  <si>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</si>
  <si>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</si>
  <si>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</si>
  <si>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</si>
  <si>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</si>
  <si>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</si>
  <si>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</si>
  <si>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</si>
  <si>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</si>
  <si>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</si>
  <si>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</si>
  <si>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</si>
  <si>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</si>
  <si>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</si>
  <si>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</si>
  <si>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</si>
  <si>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</si>
  <si>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</si>
  <si>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</si>
  <si>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</si>
  <si>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</si>
  <si>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</si>
  <si>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</si>
  <si>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</si>
  <si>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</si>
  <si>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</si>
  <si>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</si>
  <si>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</si>
  <si>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</si>
  <si>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</si>
  <si>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</si>
  <si>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</si>
  <si>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</si>
  <si>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</si>
  <si>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</si>
  <si>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</si>
  <si>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</si>
  <si>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</si>
  <si>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</si>
  <si>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</si>
  <si>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</si>
  <si>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</si>
  <si>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</si>
  <si>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</si>
  <si>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</si>
  <si>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</si>
  <si>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</si>
  <si>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</si>
  <si>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</si>
  <si>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</si>
  <si>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</si>
  <si>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</si>
  <si>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</si>
  <si>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</si>
  <si>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</si>
  <si>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</si>
  <si>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</si>
  <si>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</si>
  <si>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</si>
  <si>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</si>
  <si>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</si>
  <si>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</si>
  <si>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</si>
  <si>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</si>
  <si>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</si>
  <si>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</si>
  <si>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</si>
  <si>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</si>
  <si>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</si>
  <si>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</si>
  <si>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</si>
  <si>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</si>
  <si>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</si>
  <si>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</si>
  <si>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</si>
  <si>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</si>
  <si>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</si>
  <si>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</si>
  <si>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</si>
  <si>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</si>
  <si>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</si>
  <si>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</si>
  <si>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</si>
  <si>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</si>
  <si>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</si>
  <si>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</si>
  <si>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</si>
  <si>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</si>
  <si>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</si>
  <si>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</si>
  <si>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</si>
  <si>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</si>
  <si>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</si>
  <si>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</si>
  <si>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</si>
  <si>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</si>
  <si>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</si>
  <si>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</si>
  <si>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</si>
  <si>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</si>
  <si>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</si>
  <si>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</si>
  <si>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</si>
  <si>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</si>
  <si>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</si>
  <si>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</si>
  <si>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</si>
  <si>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</si>
  <si>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</si>
  <si>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</si>
  <si>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</si>
  <si>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</si>
  <si>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</si>
  <si>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</si>
  <si>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</si>
  <si>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</si>
  <si>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</si>
  <si>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</si>
  <si>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</si>
  <si>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</si>
  <si>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</si>
  <si>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</si>
  <si>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</si>
  <si>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</si>
  <si>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</si>
  <si>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</si>
  <si>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</si>
  <si>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</si>
  <si>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</si>
  <si>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</si>
  <si>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</si>
  <si>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</si>
  <si>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</si>
  <si>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</si>
  <si>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</si>
  <si>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</si>
  <si>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</si>
  <si>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</si>
  <si>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</si>
  <si>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</si>
  <si>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</si>
  <si>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</si>
  <si>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</si>
  <si>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</si>
  <si>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</si>
  <si>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</si>
  <si>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</si>
  <si>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</si>
  <si>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</si>
  <si>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</si>
  <si>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</si>
  <si>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</si>
  <si>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</si>
  <si>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</si>
  <si>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</si>
  <si>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</si>
  <si>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</si>
  <si>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</si>
  <si>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</si>
  <si>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</si>
  <si>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</si>
  <si>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</si>
  <si>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</si>
  <si>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</si>
  <si>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</si>
  <si>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</si>
  <si>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</si>
  <si>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</si>
  <si>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</si>
  <si>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</si>
  <si>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</si>
  <si>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</si>
  <si>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</si>
  <si>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</si>
  <si>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</si>
  <si>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</si>
  <si>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</si>
  <si>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</si>
  <si>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</si>
  <si>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</si>
  <si>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</si>
  <si>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</si>
  <si>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</si>
  <si>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</si>
  <si>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</si>
  <si>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</si>
  <si>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</si>
  <si>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</si>
  <si>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</si>
  <si>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</si>
  <si>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</si>
  <si>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</si>
  <si>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</si>
  <si>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</si>
  <si>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</si>
  <si>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</si>
  <si>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</si>
  <si>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</si>
  <si>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</si>
  <si>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</si>
  <si>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</si>
  <si>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</si>
  <si>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</si>
  <si>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</si>
  <si>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</si>
  <si>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</si>
  <si>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</si>
  <si>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</si>
  <si>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</si>
  <si>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</si>
  <si>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</si>
  <si>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</si>
  <si>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</si>
  <si>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</si>
  <si>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</si>
  <si>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</si>
  <si>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</si>
  <si>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</si>
  <si>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</si>
  <si>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</si>
  <si>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</si>
  <si>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</si>
  <si>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</si>
  <si>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</si>
  <si>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</si>
  <si>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</si>
  <si>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</si>
  <si>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</si>
  <si>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</si>
  <si>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</si>
  <si>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</si>
  <si>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</si>
  <si>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</si>
  <si>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</si>
  <si>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</si>
  <si>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</si>
  <si>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</si>
  <si>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</si>
  <si>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</si>
  <si>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</si>
  <si>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</si>
  <si>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</si>
  <si>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</si>
  <si>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</si>
  <si>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</si>
  <si>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</si>
  <si>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</si>
  <si>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</si>
  <si>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</si>
  <si>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</si>
  <si>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</si>
  <si>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</si>
  <si>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</si>
  <si>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</si>
  <si>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</si>
  <si>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</si>
  <si>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</si>
  <si>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</si>
  <si>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</si>
  <si>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</si>
  <si>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</si>
  <si>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</si>
  <si>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</si>
  <si>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</si>
  <si>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</si>
  <si>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</si>
  <si>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</si>
  <si>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</si>
  <si>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</si>
  <si>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</si>
  <si>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</si>
  <si>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</si>
  <si>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</si>
  <si>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</si>
  <si>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</si>
  <si>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</si>
  <si>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</si>
  <si>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</si>
  <si>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</si>
  <si>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</si>
  <si>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</si>
  <si>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</si>
  <si>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</si>
  <si>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</si>
  <si>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</si>
  <si>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</si>
  <si>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</si>
  <si>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</si>
  <si>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</si>
  <si>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</si>
  <si>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</si>
  <si>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</si>
  <si>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</si>
  <si>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</si>
  <si>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</si>
  <si>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</si>
  <si>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</si>
  <si>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</si>
  <si>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</si>
  <si>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</si>
  <si>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</si>
  <si>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</si>
  <si>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</si>
  <si>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</si>
  <si>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</si>
  <si>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</si>
  <si>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</si>
  <si>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</si>
  <si>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</si>
  <si>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</si>
  <si>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</si>
  <si>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</si>
  <si>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</si>
  <si>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</si>
  <si>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</si>
  <si>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</si>
  <si>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</si>
  <si>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</si>
  <si>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</si>
  <si>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</si>
  <si>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</si>
  <si>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</si>
  <si>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</si>
  <si>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</si>
  <si>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</si>
  <si>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</si>
  <si>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</si>
  <si>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</si>
  <si>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</si>
  <si>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</si>
  <si>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</si>
  <si>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</si>
  <si>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</si>
  <si>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</si>
  <si>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</si>
  <si>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</si>
  <si>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</si>
  <si>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</si>
  <si>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</si>
  <si>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</si>
  <si>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</si>
  <si>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</si>
  <si>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</si>
  <si>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</si>
  <si>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</si>
  <si>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</si>
  <si>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</si>
  <si>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</si>
  <si>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</si>
  <si>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</si>
  <si>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</si>
  <si>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</si>
  <si>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</si>
  <si>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</si>
  <si>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</si>
  <si>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</si>
  <si>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</si>
  <si>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</si>
  <si>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</si>
  <si>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</si>
  <si>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</si>
  <si>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</si>
  <si>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</si>
  <si>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</si>
  <si>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</si>
  <si>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</si>
  <si>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</si>
  <si>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</si>
  <si>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</si>
  <si>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</si>
  <si>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</si>
  <si>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</si>
  <si>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</si>
  <si>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</si>
  <si>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</si>
  <si>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</si>
  <si>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</si>
  <si>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</si>
  <si>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</si>
  <si>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</si>
  <si>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</si>
  <si>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</si>
  <si>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</si>
  <si>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</si>
  <si>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</si>
  <si>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</si>
  <si>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</si>
  <si>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</si>
  <si>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</si>
  <si>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</si>
  <si>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</si>
  <si>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</si>
  <si>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</si>
  <si>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</si>
  <si>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</si>
  <si>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</si>
  <si>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</si>
  <si>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</si>
  <si>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</si>
  <si>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</si>
  <si>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</si>
  <si>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</si>
  <si>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</si>
  <si>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</si>
  <si>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</si>
  <si>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</si>
  <si>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</si>
  <si>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</si>
  <si>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</si>
  <si>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</si>
  <si>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</si>
  <si>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</si>
  <si>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</si>
  <si>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</si>
  <si>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</si>
  <si>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</si>
  <si>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</si>
  <si>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</si>
  <si>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</si>
  <si>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</si>
  <si>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</si>
  <si>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</si>
  <si>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</si>
  <si>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</si>
  <si>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</si>
  <si>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</si>
  <si>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</si>
  <si>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</si>
  <si>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</si>
  <si>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</si>
  <si>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</si>
  <si>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</si>
  <si>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</si>
  <si>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</si>
  <si>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</si>
  <si>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</si>
  <si>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</si>
  <si>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</si>
  <si>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</si>
  <si>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</si>
  <si>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</si>
  <si>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</si>
  <si>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</si>
  <si>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</si>
  <si>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</si>
  <si>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</si>
  <si>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</si>
  <si>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</si>
  <si>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</si>
  <si>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</si>
  <si>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</si>
  <si>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</si>
  <si>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</si>
  <si>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</si>
  <si>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</si>
  <si>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</si>
  <si>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</si>
  <si>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</si>
  <si>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</si>
  <si>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</si>
  <si>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</si>
  <si>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</si>
  <si>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</si>
  <si>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</si>
  <si>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</si>
  <si>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</si>
  <si>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</si>
  <si>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</si>
  <si>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</si>
  <si>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</si>
  <si>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</si>
  <si>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</si>
  <si>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</si>
  <si>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</si>
  <si>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</si>
  <si>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</si>
  <si>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</si>
  <si>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</si>
  <si>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</si>
  <si>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</si>
  <si>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</si>
  <si>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</si>
  <si>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</si>
  <si>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</si>
  <si>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</si>
  <si>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</si>
  <si>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</si>
  <si>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</si>
  <si>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</si>
  <si>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</si>
  <si>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</si>
  <si>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</si>
  <si>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</si>
  <si>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</si>
  <si>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</si>
  <si>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</si>
  <si>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</si>
  <si>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</si>
  <si>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</si>
  <si>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</si>
  <si>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</si>
  <si>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</si>
  <si>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</si>
  <si>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</si>
  <si>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</si>
  <si>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</si>
  <si>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</si>
  <si>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</si>
  <si>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</si>
  <si>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</si>
  <si>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</si>
  <si>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</si>
  <si>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</si>
  <si>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</si>
  <si>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</si>
  <si>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</si>
  <si>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</si>
  <si>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</si>
  <si>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</si>
  <si>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</si>
  <si>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</si>
  <si>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</si>
  <si>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</si>
  <si>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</si>
  <si>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</si>
  <si>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</si>
  <si>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</si>
  <si>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</si>
  <si>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</si>
  <si>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</si>
  <si>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</si>
  <si>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</si>
  <si>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</si>
  <si>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</si>
  <si>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</si>
  <si>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</si>
  <si>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</si>
  <si>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</si>
  <si>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</si>
  <si>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</si>
  <si>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</si>
  <si>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</si>
  <si>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</si>
  <si>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</si>
  <si>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</si>
  <si>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</si>
  <si>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</si>
  <si>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</si>
  <si>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</si>
  <si>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</si>
  <si>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</si>
  <si>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</si>
  <si>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</si>
  <si>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</si>
  <si>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</si>
  <si>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</si>
  <si>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</si>
  <si>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</si>
  <si>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</si>
  <si>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</si>
  <si>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</si>
  <si>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</si>
  <si>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</si>
  <si>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</si>
  <si>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</si>
  <si>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</si>
  <si>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</si>
  <si>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</si>
  <si>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</si>
  <si>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</si>
  <si>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</si>
  <si>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</si>
  <si>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</si>
  <si>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</si>
  <si>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</si>
  <si>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</si>
  <si>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</si>
  <si>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</si>
  <si>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</si>
  <si>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</si>
  <si>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</si>
  <si>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</si>
  <si>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</si>
  <si>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</si>
  <si>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</si>
  <si>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</si>
  <si>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</si>
  <si>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</si>
  <si>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</si>
  <si>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</si>
  <si>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</si>
  <si>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</si>
  <si>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</si>
  <si>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</si>
  <si>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</si>
  <si>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</si>
  <si>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</si>
  <si>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</si>
  <si>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</si>
  <si>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</si>
  <si>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</si>
  <si>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</si>
  <si>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</si>
  <si>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</si>
  <si>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</si>
  <si>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</si>
  <si>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</si>
  <si>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</si>
  <si>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</si>
  <si>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</si>
  <si>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</si>
  <si>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</si>
  <si>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</si>
  <si>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</si>
  <si>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</si>
  <si>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</si>
  <si>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</si>
  <si>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</si>
  <si>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</si>
  <si>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</si>
  <si>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</si>
  <si>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</si>
  <si>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</si>
  <si>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</si>
  <si>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</si>
  <si>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</si>
  <si>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</si>
  <si>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</si>
  <si>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</si>
  <si>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</si>
  <si>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</si>
  <si>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</si>
  <si>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</si>
  <si>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</si>
  <si>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</si>
  <si>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</si>
  <si>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</si>
  <si>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</si>
  <si>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</si>
  <si>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</si>
  <si>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</si>
  <si>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</si>
  <si>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</si>
  <si>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</si>
  <si>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</si>
  <si>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</si>
  <si>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</si>
  <si>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</si>
  <si>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</si>
  <si>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</si>
  <si>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</si>
  <si>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</si>
  <si>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</si>
  <si>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</si>
  <si>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</si>
  <si>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</si>
  <si>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</si>
  <si>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</si>
  <si>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</si>
  <si>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</si>
  <si>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</si>
  <si>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</si>
  <si>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</si>
  <si>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</si>
  <si>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</si>
  <si>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</si>
  <si>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</si>
  <si>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</si>
  <si>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</si>
  <si>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</si>
  <si>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</si>
  <si>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</si>
  <si>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</si>
  <si>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</si>
  <si>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</si>
  <si>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</si>
  <si>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</si>
  <si>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</si>
  <si>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</si>
  <si>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</si>
  <si>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</si>
  <si>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</si>
  <si>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</si>
  <si>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</si>
  <si>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</si>
  <si>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</si>
  <si>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</si>
  <si>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</si>
  <si>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</si>
  <si>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</si>
  <si>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</si>
  <si>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</si>
  <si>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</si>
  <si>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</si>
  <si>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</si>
  <si>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</si>
  <si>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</si>
  <si>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</si>
  <si>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</si>
  <si>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</si>
  <si>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</si>
  <si>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</si>
  <si>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</si>
  <si>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</si>
  <si>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</si>
  <si>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</si>
  <si>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</si>
  <si>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</si>
  <si>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</si>
  <si>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</si>
  <si>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</si>
  <si>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</si>
  <si>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</si>
  <si>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</si>
  <si>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</si>
  <si>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</si>
  <si>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</si>
  <si>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</si>
  <si>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</si>
  <si>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</si>
  <si>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</si>
  <si>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</si>
  <si>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</si>
  <si>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</si>
  <si>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</si>
  <si>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</si>
  <si>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</si>
  <si>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</si>
  <si>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</si>
  <si>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</si>
  <si>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</si>
  <si>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</si>
  <si>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</si>
  <si>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</si>
  <si>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</si>
  <si>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</si>
  <si>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</si>
  <si>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</si>
  <si>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</si>
  <si>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</si>
  <si>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</si>
  <si>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</si>
  <si>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</si>
  <si>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</si>
  <si>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</si>
  <si>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</si>
  <si>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</si>
  <si>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</si>
  <si>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</si>
  <si>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</si>
  <si>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</si>
  <si>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</si>
  <si>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</si>
  <si>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</si>
  <si>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</si>
  <si>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</si>
  <si>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</si>
  <si>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</si>
  <si>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</si>
  <si>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</si>
  <si>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</si>
  <si>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</si>
  <si>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</si>
  <si>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</si>
  <si>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</si>
  <si>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</si>
  <si>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</si>
  <si>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</si>
  <si>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</si>
  <si>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</si>
  <si>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</si>
  <si>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</si>
  <si>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</si>
  <si>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</si>
  <si>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</si>
  <si>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</si>
  <si>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</si>
  <si>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</si>
  <si>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</si>
  <si>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</si>
  <si>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</si>
  <si>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</si>
  <si>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</si>
  <si>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</si>
  <si>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</si>
  <si>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</si>
  <si>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</si>
  <si>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</si>
  <si>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</si>
  <si>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</si>
  <si>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</si>
  <si>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</si>
  <si>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</si>
  <si>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</si>
  <si>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</si>
  <si>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</si>
  <si>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</si>
  <si>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</si>
  <si>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</si>
  <si>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</si>
  <si>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</si>
  <si>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</si>
  <si>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</si>
  <si>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</si>
  <si>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</si>
  <si>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</si>
  <si>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</si>
  <si>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</si>
  <si>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</si>
  <si>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</si>
  <si>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</si>
  <si>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</si>
  <si>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</si>
  <si>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</si>
  <si>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</si>
  <si>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</si>
  <si>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</si>
  <si>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</si>
  <si>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</si>
  <si>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</si>
  <si>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</si>
  <si>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</si>
  <si>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</si>
  <si>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</si>
  <si>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</si>
  <si>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</si>
  <si>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</si>
  <si>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</si>
  <si>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</si>
  <si>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</si>
  <si>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</si>
  <si>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</si>
  <si>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</si>
  <si>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</si>
  <si>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</si>
  <si>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</si>
  <si>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</si>
  <si>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</si>
  <si>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</si>
  <si>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</si>
  <si>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</si>
  <si>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</si>
  <si>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</si>
  <si>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</si>
  <si>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</si>
  <si>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</si>
  <si>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</si>
  <si>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</si>
  <si>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</si>
  <si>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</si>
  <si>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</si>
  <si>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</si>
  <si>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</si>
  <si>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</si>
  <si>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</si>
  <si>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</si>
  <si>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</si>
  <si>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</si>
  <si>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</si>
  <si>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</si>
  <si>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</si>
  <si>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</si>
  <si>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</si>
  <si>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</si>
  <si>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</si>
  <si>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</si>
  <si>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</si>
  <si>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</si>
  <si>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</si>
  <si>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</si>
  <si>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</si>
  <si>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</si>
  <si>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</si>
  <si>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</si>
  <si>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</si>
  <si>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</si>
  <si>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</si>
  <si>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</si>
  <si>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</si>
  <si>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</si>
  <si>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</si>
  <si>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</si>
  <si>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</si>
  <si>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</si>
  <si>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</si>
  <si>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</si>
  <si>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</si>
  <si>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</si>
  <si>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</si>
  <si>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</si>
  <si>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</si>
  <si>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</si>
  <si>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</si>
  <si>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</si>
  <si>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</si>
  <si>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</si>
  <si>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</si>
  <si>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</si>
  <si>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</si>
  <si>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</si>
  <si>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</si>
  <si>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</si>
  <si>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</si>
  <si>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</si>
  <si>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</si>
  <si>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</si>
  <si>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</si>
  <si>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</si>
  <si>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</si>
  <si>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</si>
  <si>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</si>
  <si>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</si>
  <si>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</si>
  <si>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</si>
  <si>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</si>
  <si>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</si>
  <si>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</si>
  <si>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</si>
  <si>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</si>
  <si>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</si>
  <si>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</si>
  <si>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</si>
  <si>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</si>
  <si>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</si>
  <si>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</si>
  <si>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</si>
  <si>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</si>
  <si>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</si>
  <si>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</si>
  <si>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</si>
  <si>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</si>
  <si>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</si>
  <si>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</si>
  <si>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</si>
  <si>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</si>
  <si>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</si>
  <si>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</si>
  <si>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</si>
  <si>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</si>
  <si>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</si>
  <si>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</si>
  <si>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</si>
  <si>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</si>
  <si>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</si>
  <si>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</si>
  <si>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</si>
  <si>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</si>
  <si>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</si>
  <si>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</si>
  <si>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</si>
  <si>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</si>
  <si>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</si>
  <si>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</si>
  <si>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</si>
  <si>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</si>
  <si>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</si>
  <si>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</si>
  <si>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</si>
  <si>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</si>
  <si>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</si>
  <si>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</si>
  <si>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</si>
  <si>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</si>
  <si>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</si>
  <si>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</si>
  <si>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</si>
  <si>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</si>
  <si>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</si>
  <si>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</si>
  <si>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</si>
  <si>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</si>
  <si>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</si>
  <si>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</si>
  <si>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</si>
  <si>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</si>
  <si>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</si>
  <si>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</si>
  <si>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</si>
  <si>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</si>
  <si>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</si>
  <si>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</si>
  <si>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</si>
  <si>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</si>
  <si>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</si>
  <si>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</si>
  <si>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</si>
  <si>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</si>
  <si>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</si>
  <si>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</si>
  <si>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</si>
  <si>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</si>
  <si>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</si>
  <si>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</si>
  <si>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</si>
  <si>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</si>
  <si>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</si>
  <si>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</si>
  <si>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</si>
  <si>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</si>
  <si>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</si>
  <si>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</si>
  <si>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</si>
  <si>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</si>
  <si>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</si>
  <si>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</si>
  <si>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</si>
  <si>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</si>
  <si>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</si>
  <si>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</si>
  <si>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</si>
  <si>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</si>
  <si>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</si>
  <si>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</si>
  <si>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</si>
  <si>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</si>
  <si>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</si>
  <si>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</si>
  <si>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</si>
  <si>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</si>
  <si>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</si>
  <si>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</si>
  <si>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</si>
  <si>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</si>
  <si>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</si>
  <si>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</si>
  <si>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</si>
  <si>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</si>
  <si>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</si>
  <si>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</si>
  <si>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</si>
  <si>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</si>
  <si>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</si>
  <si>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</si>
  <si>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</si>
  <si>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</si>
  <si>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</si>
  <si>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</si>
  <si>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</si>
  <si>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</si>
  <si>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</si>
  <si>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</si>
  <si>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</si>
  <si>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</si>
  <si>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</si>
  <si>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</si>
  <si>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</si>
  <si>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</si>
  <si>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</si>
  <si>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</si>
  <si>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</si>
  <si>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</si>
  <si>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</si>
  <si>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</si>
  <si>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</si>
  <si>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</si>
  <si>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</si>
  <si>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</si>
  <si>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</si>
  <si>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</si>
  <si>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</si>
  <si>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</si>
  <si>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</si>
  <si>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</si>
  <si>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</si>
  <si>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</si>
  <si>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</si>
  <si>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</si>
  <si>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</si>
  <si>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</si>
  <si>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</si>
  <si>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</si>
  <si>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</si>
  <si>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</si>
  <si>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</si>
  <si>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</si>
  <si>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</si>
  <si>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</si>
  <si>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</si>
  <si>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</si>
  <si>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</si>
  <si>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</si>
  <si>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</si>
  <si>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</si>
  <si>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</si>
  <si>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</si>
  <si>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</si>
  <si>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</si>
  <si>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</si>
  <si>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</si>
  <si>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</si>
  <si>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</si>
  <si>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</si>
  <si>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</si>
  <si>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</si>
  <si>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</si>
  <si>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</si>
  <si>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</si>
  <si>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</si>
  <si>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</si>
  <si>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</si>
  <si>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</si>
  <si>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</si>
  <si>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</si>
  <si>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</si>
  <si>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</si>
  <si>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</si>
  <si>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</si>
  <si>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</si>
  <si>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</si>
  <si>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</si>
  <si>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</si>
  <si>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</si>
  <si>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</si>
  <si>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</si>
  <si>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</si>
  <si>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</si>
  <si>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</si>
  <si>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</si>
  <si>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</si>
  <si>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</si>
  <si>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</si>
  <si>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</si>
  <si>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</si>
  <si>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</si>
  <si>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</si>
  <si>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</si>
  <si>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</si>
  <si>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</si>
  <si>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</si>
  <si>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</si>
  <si>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</si>
  <si>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</si>
  <si>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</si>
  <si>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</si>
  <si>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</si>
  <si>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</si>
  <si>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</si>
  <si>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</si>
  <si>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</si>
  <si>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</si>
  <si>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</si>
  <si>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</si>
  <si>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</si>
  <si>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</si>
  <si>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</si>
  <si>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</si>
  <si>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</si>
  <si>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</si>
  <si>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</si>
  <si>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</si>
  <si>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</si>
  <si>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</si>
  <si>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</si>
  <si>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</si>
  <si>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</si>
  <si>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</si>
  <si>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</si>
  <si>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</si>
  <si>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</si>
  <si>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</si>
  <si>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</si>
  <si>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</si>
  <si>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</si>
  <si>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</si>
  <si>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</si>
  <si>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</si>
  <si>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</si>
  <si>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</si>
  <si>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</si>
  <si>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</si>
  <si>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</si>
  <si>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</si>
  <si>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</si>
  <si>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</si>
  <si>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</si>
  <si>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</si>
  <si>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</si>
  <si>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</si>
  <si>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</si>
  <si>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</si>
  <si>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</si>
  <si>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</si>
  <si>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</si>
  <si>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</si>
  <si>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</si>
  <si>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</si>
  <si>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</si>
  <si>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</si>
  <si>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</si>
  <si>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</si>
  <si>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</si>
  <si>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</si>
  <si>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</si>
  <si>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</si>
  <si>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</si>
  <si>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</si>
  <si>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</si>
  <si>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</si>
  <si>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</si>
  <si>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</si>
  <si>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</si>
  <si>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</si>
  <si>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</si>
  <si>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</si>
  <si>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</si>
  <si>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</si>
  <si>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</si>
  <si>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</si>
  <si>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</si>
  <si>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</si>
  <si>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</si>
  <si>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</si>
  <si>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</si>
  <si>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</si>
  <si>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</si>
  <si>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</si>
  <si>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</si>
  <si>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</si>
  <si>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</si>
  <si>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</si>
  <si>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</si>
  <si>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</si>
  <si>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</si>
  <si>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</si>
  <si>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</si>
  <si>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</si>
  <si>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</si>
  <si>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</si>
  <si>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</si>
  <si>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</si>
  <si>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</si>
  <si>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</si>
  <si>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</si>
  <si>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</si>
  <si>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</si>
  <si>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</si>
  <si>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</si>
  <si>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</si>
  <si>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</si>
  <si>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</si>
  <si>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</si>
  <si>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</si>
  <si>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</si>
  <si>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</si>
  <si>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</si>
  <si>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</si>
  <si>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</si>
  <si>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</si>
  <si>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</si>
  <si>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</si>
  <si>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</si>
  <si>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</si>
  <si>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</si>
  <si>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</si>
  <si>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</si>
  <si>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</si>
  <si>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</si>
  <si>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</si>
  <si>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</si>
  <si>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</si>
  <si>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</si>
  <si>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</si>
  <si>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</si>
  <si>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</si>
  <si>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</si>
  <si>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</si>
  <si>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</si>
  <si>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</si>
  <si>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</si>
  <si>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</si>
  <si>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</si>
  <si>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</si>
  <si>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</si>
  <si>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</si>
  <si>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</si>
  <si>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</si>
  <si>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</si>
  <si>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</si>
  <si>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</si>
  <si>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</si>
  <si>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</si>
  <si>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</si>
  <si>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</si>
  <si>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</si>
  <si>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</si>
  <si>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</si>
  <si>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</si>
  <si>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</si>
  <si>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</si>
  <si>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</si>
  <si>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</si>
  <si>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</si>
  <si>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</si>
  <si>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</si>
  <si>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</si>
  <si>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</si>
  <si>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</si>
  <si>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</si>
  <si>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</si>
  <si>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</si>
  <si>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</si>
  <si>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</si>
  <si>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</si>
  <si>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</si>
  <si>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</si>
  <si>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</si>
  <si>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</si>
  <si>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</si>
  <si>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</si>
  <si>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</si>
  <si>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</si>
  <si>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</si>
  <si>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</si>
  <si>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</si>
  <si>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</si>
  <si>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</si>
  <si>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</si>
  <si>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</si>
  <si>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</si>
  <si>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</si>
  <si>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</si>
  <si>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</si>
  <si>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</si>
  <si>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</si>
  <si>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</si>
  <si>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</si>
  <si>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</si>
  <si>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</si>
  <si>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</si>
  <si>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</si>
  <si>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</si>
  <si>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</si>
  <si>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</si>
  <si>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</si>
  <si>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</si>
  <si>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</si>
  <si>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</si>
  <si>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</si>
  <si>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</si>
  <si>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</si>
  <si>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</si>
  <si>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</si>
  <si>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</si>
  <si>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</si>
  <si>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</si>
  <si>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</si>
  <si>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</si>
  <si>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</si>
  <si>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</si>
  <si>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</si>
  <si>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</si>
  <si>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</si>
  <si>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</si>
  <si>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</si>
  <si>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</si>
  <si>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</si>
  <si>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</si>
  <si>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</si>
  <si>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</si>
  <si>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</si>
  <si>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</si>
  <si>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</si>
  <si>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</si>
  <si>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</si>
  <si>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</si>
  <si>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</si>
  <si>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</si>
  <si>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</si>
  <si>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</si>
  <si>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</si>
  <si>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</si>
  <si>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</si>
  <si>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</si>
  <si>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</si>
  <si>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</si>
  <si>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</si>
  <si>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</si>
  <si>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</si>
  <si>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</si>
  <si>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</si>
  <si>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</si>
  <si>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</si>
  <si>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</si>
  <si>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</si>
  <si>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</si>
  <si>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</si>
  <si>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</si>
  <si>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</si>
  <si>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</si>
  <si>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</si>
  <si>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</si>
  <si>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</si>
  <si>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</si>
  <si>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</si>
  <si>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</si>
  <si>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</si>
  <si>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</si>
  <si>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</si>
  <si>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</si>
  <si>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</si>
  <si>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</si>
  <si>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</si>
  <si>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</si>
  <si>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</si>
  <si>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</si>
  <si>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</si>
  <si>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</si>
  <si>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</si>
  <si>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</si>
  <si>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</si>
  <si>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</si>
  <si>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</si>
  <si>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</si>
  <si>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</si>
  <si>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</si>
  <si>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</si>
  <si>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</si>
  <si>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</si>
  <si>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</si>
  <si>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</si>
  <si>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</si>
  <si>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</si>
  <si>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</si>
  <si>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</si>
  <si>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</si>
  <si>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</si>
  <si>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</si>
  <si>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</si>
  <si>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</si>
  <si>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</si>
  <si>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</si>
  <si>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</si>
  <si>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</si>
  <si>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</si>
  <si>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</si>
  <si>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</si>
  <si>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</si>
  <si>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</si>
  <si>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</si>
  <si>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</si>
  <si>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</si>
  <si>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</si>
  <si>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</si>
  <si>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</si>
  <si>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</si>
  <si>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</si>
  <si>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</si>
  <si>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</si>
  <si>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</si>
  <si>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</si>
  <si>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</si>
  <si>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</si>
  <si>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</si>
  <si>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</si>
  <si>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</si>
  <si>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</si>
  <si>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</si>
  <si>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</si>
  <si>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</si>
  <si>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</si>
  <si>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</si>
  <si>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</si>
  <si>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</si>
  <si>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</si>
  <si>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</si>
  <si>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</si>
  <si>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</si>
  <si>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</si>
  <si>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</si>
  <si>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</si>
  <si>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</si>
  <si>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</si>
  <si>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</si>
  <si>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</si>
  <si>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</si>
  <si>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</si>
  <si>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</si>
  <si>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</si>
  <si>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</si>
  <si>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</si>
  <si>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</si>
  <si>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</si>
  <si>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</si>
  <si>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</si>
  <si>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</si>
  <si>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</si>
  <si>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</si>
  <si>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</si>
  <si>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</si>
  <si>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</si>
  <si>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</si>
  <si>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</si>
  <si>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</si>
  <si>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</si>
  <si>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</si>
  <si>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</si>
  <si>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</si>
  <si>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</si>
  <si>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</si>
  <si>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</si>
  <si>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</si>
  <si>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</si>
  <si>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</si>
  <si>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</si>
  <si>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</si>
  <si>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</si>
  <si>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</si>
  <si>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</si>
  <si>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</si>
  <si>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</si>
  <si>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</si>
  <si>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</si>
  <si>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</si>
  <si>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</si>
  <si>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</si>
  <si>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</si>
  <si>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</si>
  <si>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</si>
  <si>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</si>
  <si>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</si>
  <si>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</si>
  <si>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</si>
  <si>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</si>
  <si>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</si>
  <si>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</si>
  <si>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</si>
  <si>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</si>
  <si>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</si>
  <si>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</si>
  <si>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</si>
  <si>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</si>
  <si>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</si>
  <si>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</si>
  <si>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</si>
  <si>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</si>
  <si>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</si>
  <si>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</si>
  <si>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</si>
  <si>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</si>
  <si>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</si>
  <si>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</si>
  <si>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</si>
  <si>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</si>
  <si>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</si>
  <si>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</si>
  <si>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</si>
  <si>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</si>
  <si>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</si>
  <si>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</si>
  <si>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</si>
  <si>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</si>
  <si>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</si>
  <si>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</si>
  <si>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</si>
  <si>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</si>
  <si>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</si>
  <si>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</si>
  <si>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</si>
  <si>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</si>
  <si>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</si>
  <si>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</si>
  <si>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</si>
  <si>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</si>
  <si>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</si>
  <si>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</si>
  <si>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</si>
  <si>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</si>
  <si>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</si>
  <si>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</si>
  <si>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</si>
  <si>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</si>
  <si>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</si>
  <si>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</si>
  <si>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</si>
  <si>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</si>
  <si>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</si>
  <si>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</si>
  <si>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</si>
  <si>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</si>
  <si>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</si>
  <si>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</si>
  <si>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</si>
  <si>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</si>
  <si>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</si>
  <si>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</si>
  <si>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</si>
  <si>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</si>
  <si>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</si>
  <si>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</si>
  <si>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</si>
  <si>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</si>
  <si>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</si>
  <si>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</si>
  <si>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</si>
  <si>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</si>
  <si>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</si>
  <si>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</si>
  <si>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</si>
  <si>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</si>
  <si>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</si>
  <si>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</si>
  <si>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</si>
  <si>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</si>
  <si>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</si>
  <si>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</si>
  <si>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</si>
  <si>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</si>
  <si>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</si>
  <si>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</si>
  <si>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</si>
  <si>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</si>
  <si>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</si>
  <si>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</si>
  <si>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</si>
  <si>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</si>
  <si>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</si>
  <si>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</si>
  <si>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</si>
  <si>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</si>
  <si>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</si>
  <si>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</si>
  <si>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</si>
  <si>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</si>
  <si>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</si>
  <si>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</si>
  <si>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</si>
  <si>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</si>
  <si>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</si>
  <si>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</si>
  <si>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</si>
  <si>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</si>
  <si>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</si>
  <si>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</si>
  <si>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</si>
  <si>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</si>
  <si>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</si>
  <si>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</si>
  <si>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</si>
  <si>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</si>
  <si>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</si>
  <si>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</si>
  <si>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</si>
  <si>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</si>
  <si>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</si>
  <si>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</si>
  <si>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</si>
  <si>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</si>
  <si>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</si>
  <si>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</si>
  <si>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</si>
  <si>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</si>
  <si>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</si>
  <si>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</si>
  <si>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</si>
  <si>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</si>
  <si>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</si>
  <si>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</si>
  <si>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</si>
  <si>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</si>
  <si>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</si>
  <si>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</si>
  <si>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</si>
  <si>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</si>
  <si>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</si>
  <si>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</si>
  <si>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</si>
  <si>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</si>
  <si>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</si>
  <si>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</si>
  <si>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</si>
  <si>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</si>
  <si>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</si>
  <si>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</si>
  <si>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</si>
  <si>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</si>
  <si>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</si>
  <si>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</si>
  <si>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</si>
  <si>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</si>
  <si>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</si>
  <si>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</si>
  <si>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</si>
  <si>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</si>
  <si>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</si>
  <si>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</si>
  <si>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</si>
  <si>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</si>
  <si>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</si>
  <si>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</si>
  <si>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</si>
  <si>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</si>
  <si>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</si>
  <si>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</si>
  <si>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</si>
  <si>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</si>
  <si>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</si>
  <si>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</si>
  <si>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</si>
  <si>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</si>
  <si>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</si>
  <si>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</si>
  <si>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</si>
  <si>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</si>
  <si>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</si>
  <si>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</si>
  <si>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</si>
  <si>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</si>
  <si>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</si>
  <si>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</si>
  <si>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</si>
  <si>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</si>
  <si>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</si>
  <si>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</si>
  <si>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</si>
  <si>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</si>
  <si>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</si>
  <si>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</si>
  <si>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</si>
  <si>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</si>
  <si>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</si>
  <si>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</si>
  <si>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</si>
  <si>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</si>
  <si>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</si>
  <si>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</si>
  <si>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</si>
  <si>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</si>
  <si>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</si>
  <si>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</si>
  <si>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</si>
  <si>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</si>
  <si>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</si>
  <si>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</si>
  <si>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</si>
  <si>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</si>
  <si>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</si>
  <si>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</si>
  <si>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</si>
  <si>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</si>
  <si>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</si>
  <si>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</si>
  <si>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</si>
  <si>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</si>
  <si>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</si>
  <si>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</si>
  <si>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</si>
  <si>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</si>
  <si>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</si>
  <si>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</si>
  <si>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</si>
  <si>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</si>
  <si>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</si>
  <si>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</si>
  <si>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</si>
  <si>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</si>
  <si>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</si>
  <si>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</si>
  <si>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</si>
  <si>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</si>
  <si>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</si>
  <si>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</si>
  <si>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</si>
  <si>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</si>
  <si>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</si>
  <si>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</si>
  <si>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</si>
  <si>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</si>
  <si>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</si>
  <si>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</si>
  <si>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</si>
  <si>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</si>
  <si>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</si>
  <si>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</si>
  <si>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</si>
  <si>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</si>
  <si>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</si>
  <si>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</si>
  <si>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</si>
  <si>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</si>
  <si>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</si>
  <si>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</si>
  <si>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</si>
  <si>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</si>
  <si>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</si>
  <si>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</si>
  <si>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</si>
  <si>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</si>
  <si>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</si>
  <si>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</si>
  <si>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</si>
  <si>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</si>
  <si>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</si>
  <si>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</si>
  <si>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</si>
  <si>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</si>
  <si>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</si>
  <si>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</si>
  <si>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</si>
  <si>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</si>
  <si>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</si>
  <si>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</si>
  <si>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</si>
  <si>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</si>
  <si>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</si>
  <si>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</si>
  <si>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</si>
  <si>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</si>
  <si>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</si>
  <si>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</si>
  <si>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</si>
  <si>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</si>
  <si>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</si>
  <si>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</si>
  <si>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</si>
  <si>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</si>
  <si>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</si>
  <si>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</si>
  <si>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</si>
  <si>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</si>
  <si>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</si>
  <si>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</si>
  <si>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</si>
  <si>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</si>
  <si>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</si>
  <si>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</si>
  <si>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</si>
  <si>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</si>
  <si>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</si>
  <si>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</si>
  <si>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</si>
  <si>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</si>
  <si>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</si>
  <si>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</si>
  <si>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</si>
  <si>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</si>
  <si>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</si>
  <si>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</si>
  <si>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</si>
  <si>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</si>
  <si>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</si>
  <si>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</si>
  <si>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</si>
  <si>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</si>
  <si>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</si>
  <si>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</si>
  <si>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</si>
  <si>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</si>
  <si>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</si>
  <si>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</si>
  <si>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</si>
  <si>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</si>
  <si>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</si>
  <si>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</si>
  <si>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</si>
  <si>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</si>
  <si>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</si>
  <si>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</si>
  <si>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</si>
  <si>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</si>
  <si>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</si>
  <si>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</si>
  <si>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</si>
  <si>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</si>
  <si>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</si>
  <si>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</si>
  <si>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</si>
  <si>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</si>
  <si>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</si>
  <si>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</si>
  <si>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</si>
  <si>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</si>
  <si>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</si>
  <si>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</si>
  <si>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</si>
  <si>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</si>
  <si>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</si>
  <si>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</si>
  <si>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</si>
  <si>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</si>
  <si>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</si>
  <si>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</si>
  <si>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</si>
  <si>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</si>
  <si>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</si>
  <si>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</si>
  <si>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</si>
  <si>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</si>
  <si>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</si>
  <si>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</si>
  <si>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</si>
  <si>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</si>
  <si>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</si>
  <si>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</si>
  <si>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</si>
  <si>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</si>
  <si>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</si>
  <si>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</si>
  <si>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</si>
  <si>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</si>
  <si>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</si>
  <si>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</si>
  <si>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</si>
  <si>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</si>
  <si>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</si>
  <si>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</si>
  <si>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</si>
  <si>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</si>
  <si>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</si>
  <si>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</si>
  <si>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</si>
  <si>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</si>
  <si>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</si>
  <si>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</si>
  <si>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</si>
  <si>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</si>
  <si>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</si>
  <si>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</si>
  <si>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</si>
  <si>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</si>
  <si>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</si>
  <si>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</si>
  <si>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</si>
  <si>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</si>
  <si>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</si>
  <si>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</si>
  <si>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</si>
  <si>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</si>
  <si>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</si>
  <si>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</si>
  <si>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</si>
  <si>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</si>
  <si>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</si>
  <si>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</si>
  <si>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</si>
  <si>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</si>
  <si>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</si>
  <si>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</si>
  <si>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</si>
  <si>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</si>
  <si>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</si>
  <si>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</si>
  <si>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</si>
  <si>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</si>
  <si>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</si>
  <si>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</si>
  <si>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</si>
  <si>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</si>
  <si>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</si>
  <si>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</si>
  <si>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</si>
  <si>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</si>
  <si>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</si>
  <si>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</si>
  <si>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</si>
  <si>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</si>
  <si>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</si>
  <si>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</si>
  <si>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</si>
  <si>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</si>
  <si>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</si>
  <si>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</si>
  <si>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</si>
  <si>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</si>
  <si>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</si>
  <si>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</si>
  <si>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</si>
  <si>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</si>
  <si>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</si>
  <si>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</si>
  <si>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</si>
  <si>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</si>
  <si>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</si>
  <si>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</si>
  <si>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</si>
  <si>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</si>
  <si>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</si>
  <si>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</si>
  <si>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</si>
  <si>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</si>
  <si>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</si>
  <si>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</si>
  <si>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</si>
  <si>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</si>
  <si>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</si>
  <si>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</si>
  <si>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</si>
  <si>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</si>
  <si>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</si>
  <si>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</si>
  <si>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</si>
  <si>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</si>
  <si>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</si>
  <si>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</si>
  <si>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</si>
  <si>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</si>
  <si>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</si>
  <si>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</si>
  <si>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</si>
  <si>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</si>
  <si>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</si>
  <si>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</si>
  <si>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</si>
  <si>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</si>
  <si>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</si>
  <si>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</si>
  <si>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</si>
  <si>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</si>
  <si>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</si>
  <si>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</si>
  <si>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power issue and neighbours asked to stop PG due to high noise, team made SCECO complaint</t>
  </si>
  <si>
    <t>PCM-20251031-00000439</t>
  </si>
  <si>
    <t>SDy0737</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</si>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</sst>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8" totalsRowShown="0" headerRowDxfId="48" dataDxfId="47" headerRowBorderDxfId="45" tableBorderDxfId="46" totalsRowBorderDxfId="44">
  <autoFilter ref="A1:L1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3" totalsRowShown="0" headerRowDxfId="15" dataDxfId="14" headerRowBorderDxfId="12" tableBorderDxfId="13">
  <autoFilter ref="A1:L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298.54454756944324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45961.492973495369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45961.492973495369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45961.492973495369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45961.492973495369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45961.492973495369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45961.492973495369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45961.492973495369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45961.492973495369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45961.492973495369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45961.492973495369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45961.492973495369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45961.492973495369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45961.492973495369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45961.492973495369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45961.492973495369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45961.492973495369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45961.492973495369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45961.492973495369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45961.492973495369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45961.492973495369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45961.492973495369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45961.492973495369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45961.492973495369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45961.492973495369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45961.492973495369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45961.492973495369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45961.492973495369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45961.492973495369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45961.492973495369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45961.492973495369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45961.492973495369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45961.492973495369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45961.492973495369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45961.492973495369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45961.492973495369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45961.492973495369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45961.492973495369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45961.492973495369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45961.492973495369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45961.492973495369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45961.492973495369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45961.492973495369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45961.492973495369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45961.492973495369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45961.492973495369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45961.492973495369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45961.492973495369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45961.492973495369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45961.492973495369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45961.492973495369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45961.492973495369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45961.492973495369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45961.492973495369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45961.492973495369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45961.492973495369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45961.492973495369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45961.492973495369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45961.492973495369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45961.492973495369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45961.492973495369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45961.492973495369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45961.492973495369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45961.492973495369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45961.492973495369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45961.492973495369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45961.492973495369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45961.492973495369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45961.492973495369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45961.492973495369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45961.492973495369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45961.492973495369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45961.492973495369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45961.492973495369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45961.492973495369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45961.492973495369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45961.492973495369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45961.492973495369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45961.492973495369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45961.492973495369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45961.492973495369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45961.492973495369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45961.492973495369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45961.492973495369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45961.492973495369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45961.492973495369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45961.492973495369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45961.492973495369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45961.492973495369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45961.492973495369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45961.492973495369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45961.492973495369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45961.492973495369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45961.492973495369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45961.492973495369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45961.492973495369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45961.492973495369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45961.492973495369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45961.492973495369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45961.492973495369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45961.492973495369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45961.492973495369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45961.492973495369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45961.492973495369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45961.492973495369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45961.492973495369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45961.492973495369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45961.492973495369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45961.492973495369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45961.492973495369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45961.492973495369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45961.492973495369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45961.492973495369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45961.492973495369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45961.492973495369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45961.492973495369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45961.492973495369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45961.492973495369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45961.492973495369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45961.492973495369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45961.492973495369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45961.492973495369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45961.492973495369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45961.492973495369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45961.492973495369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45961.492973495369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45961.492973495369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45961.492973495369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45961.492973495369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26F564E7-DEEB-4A98-AB4E-8987FB7A4862}"/>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136.4931355324079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2.7508901620385586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45961.492973495369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45961.492973495369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45961.492973495369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45961.492973495369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45961.492973495369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45961.492973495369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45961.492973495369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45961.492973495369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45961.492973495369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45961.492973495369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45961.492973495369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45961.492973495369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45961.492973495369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45961.492973495369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45961.492973495369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45961.492973495369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45961.492973495369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45961.492973495369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45961.492973495369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45961.492973495369</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45961.492973495369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45961.492973495369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45961.492973495369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45961.492973495369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45961.492973495369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45961.492973495369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45961.492973495369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45961.492973495369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45961.492973495369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45961.492973495369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45961.492973495369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45961.492973495369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45961.492973495369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45961.492973495369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45961.492973495369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45961.492973495369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45961.492973495369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45961.492973495369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45961.492973495369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45961.492973495369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45961.492973495369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45961.492973495369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45961.492973495369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45961.492973495369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45961.492973495369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45961.492973495369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45961.492973495369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45961.492973495369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45961.492973495369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45961.492973495369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45961.492973495369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45961.492973495369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45961.492973495369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45961.492973495369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45961.492973495369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45961.492973495369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45961.492973495369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45961.492973495369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45961.492973495369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45961.492973495369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45961.492973495369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45961.492973495369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45961.492973495369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45961.492973495369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45961.492973495369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45961.492973495369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45961.492973495369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45961.492973495369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45961.492973495369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45961.492973495369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45961.492973495369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45961.492973495369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45961.492973495369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45961.492973495369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45961.492973495369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45961.492973495369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45961.492973495369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45961.492973495369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45961.492973495369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45961.492973495369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45961.492973495369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45961.492973495369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45961.492973495369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45961.492973495369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45961.492973495369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45961.492973495369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45961.492973495369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45961.492973495369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45961.492973495369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45961.492973495369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45961.492973495369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45961.492973495369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45961.492973495369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45961.492973495369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45961.492973495369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45961.492973495369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45961.492973495369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45961.492973495369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45961.492973495369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45961.492973495369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45961.492973495369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45961.492973495369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45961.492973495369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45961.492973495369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45961.492973495369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45961.492973495369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45961.492973495369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45961.492973495369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45961.492973495369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45961.492973495369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45961.492973495369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45961.492973495369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45961.492973495369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45961.492973495369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45961.492973495369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45961.492973495369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45961.492973495369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45961.492973495369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45961.492973495369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45961.492973495369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45961.492973495369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45961.492973495369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45961.492973495369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45961.492973495369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45961.492973495369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45961.492973495369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45961.492973495369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45961.492973495369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45961.492973495369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45961.492973495369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45961.492973495369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45961.492973495369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45961.492973495369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45961.492973495369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45961.492973495369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45961.492973495369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45961.492973495369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45961.492973495369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45961.492973495369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45961.492973495369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45961.492973495369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45961.492973495369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45961.492973495369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45961.492973495369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45961.492973495369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45961.492973495369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45961.492973495369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45961.492973495369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45961.492973495369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45961.492973495369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45961.492973495369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45961.492973495369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45961.492973495369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45961.492973495369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45961.492973495369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45961.492973495369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45961.492973495369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45961.492973495369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45961.492973495369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45961.492973495369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45961.492973495369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45961.492973495369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45961.492973495369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45961.492973495369</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45961.492973495369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45961.492973495369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45961.492973495369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45961.492973495369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45961.492973495369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45961.492973495369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45961.492973495369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45961.492973495369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45961.492973495369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45961.492973495369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45961.492973495369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45961.492973495369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45961.492973495369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45961.492973495369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45961.492973495369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45961.492973495369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45961.492973495369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45961.492973495369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45961.492973495369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45961.492973495369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45961.492973495369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45961.492973495369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45961.492973495369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45961.492973495369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45961.492973495369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45961.492973495369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45961.492973495369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45961.492973495369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45961.492973495369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45961.492973495369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45961.492973495369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45961.492973495369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45961.492973495369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45961.492973495369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45961.492973495369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45961.492973495369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45961.492973495369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45961.492973495369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45961.492973495369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45961.492973495369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45961.492973495369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45961.492973495369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45961.492973495369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45961.492973495369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45961.492973495369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45961.492973495369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45961.492973495369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45961.492973495369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45961.492973495369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45961.492973495369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45961.492973495369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45961.492973495369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45961.492973495369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45961.492973495369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45961.492973495369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45961.492973495369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45961.492973495369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45961.492973495369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45961.492973495369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45961.492973495369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45961.492973495369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45961.492973495369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45961.492973495369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45961.492973495369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45961.492973495369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45961.492973495369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45961.492973495369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45961.492973495369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45961.492973495369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45961.492973495369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45961.492973495369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45961.492973495369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45961.492973495369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45961.492973495369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45961.492973495369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45961.492973495369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45961.492973495369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45961.492973495369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45961.492973495369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45961.492973495369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45961.492973495369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45961.492973495369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45961.492973495369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45961.492973495369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45961.492973495369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45961.492973495369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45961.492973495369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45961.492973495369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45961.492973495369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45961.492973495369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45961.492973495369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45961.492973495369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45961.492973495369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45961.492973495369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45961.492973495369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45961.492973495369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45961.492973495369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45961.492973495369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45961.492973495369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45961.492973495369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45961.492973495369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45961.492973495369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45961.492973495369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45961.492973495369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45961.492973495369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45961.492973495369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45961.492973495369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45961.492973495369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45961.492973495369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45961.492973495369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45961.492973495369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45961.492973495369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45961.492973495369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45961.492973495369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45961.492973495369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45961.492973495369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45961.492973495369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45961.492973495369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45961.492973495369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45961.492973495369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45961.492973495369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45961.492973495369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45961.492973495369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45961.492973495369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45961.492973495369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45961.492973495369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45961.492973495369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45961.492973495369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45961.492973495369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45961.492973495369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45961.492973495369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45961.492973495369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45961.492973495369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45961.492973495369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45961.492973495369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45961.492973495369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45961.492973495369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45961.492973495369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45961.492973495369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45961.492973495369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45961.492973495369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45961.492973495369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45961.492973495369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45961.492973495369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45961.492973495369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45961.492973495369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45961.492973495369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45961.492973495369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45961.492973495369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45961.492973495369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45961.492973495369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45961.492973495369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45961.492973495369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45961.492973495369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45961.492973495369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45961.492973495369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45961.492973495369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45961.492973495369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45961.492973495369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45961.492973495369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45961.492973495369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45961.492973495369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45961.492973495369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45961.492973495369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45961.492973495369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45961.492973495369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45961.492973495369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45961.492973495369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45961.492973495369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45961.492973495369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45961.492973495369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45961.492973495369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45961.492973495369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45961.492973495369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45961.492973495369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45961.492973495369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45961.492973495369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45961.492973495369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45961.492973495369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45961.492973495369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45961.492973495369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45961.492973495369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45961.492973495369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45961.492973495369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45961.492973495369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45961.492973495369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45961.492973495369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45961.492973495369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45961.492973495369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45961.492973495369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45961.492973495369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45961.492973495369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45961.492973495369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45961.492973495369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45961.492973495369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45961.492973495369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45961.492973495369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45961.492973495369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45961.492973495369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45961.492973495369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45961.492973495369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45961.492973495369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45961.492973495369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45961.492973495369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45961.492973495369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45961.492973495369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45961.492973495369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45961.492973495369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45961.492973495369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45961.492973495369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45961.492973495369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45961.492973495369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45961.492973495369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45961.492973495369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45961.492973495369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45961.492973495369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45961.492973495369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45961.492973495369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45961.492973495369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45961.492973495369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45961.492973495369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45961.492973495369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45961.492973495369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45961.492973495369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45961.492973495369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45961.492973495369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45961.492973495369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45961.492973495369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45961.492973495369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45961.492973495369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45961.492973495369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45961.492973495369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45961.492973495369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45961.492973495369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45961.492973495369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45961.492973495369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45961.492973495369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45961.492973495369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45961.492973495369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45961.492973495369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45961.492973495369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45961.492973495369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45961.492973495369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45961.492973495369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45961.492973495369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45961.492973495369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45961.492973495369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45961.492973495369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45961.492973495369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45961.492973495369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45961.492973495369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45961.492973495369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45961.492973495369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45961.492973495369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45961.492973495369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45961.492973495369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45961.492973495369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45961.492973495369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45961.492973495369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45961.492973495369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45961.492973495369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45961.492973495369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45961.492973495369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45961.492973495369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45961.492973495369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45961.492973495369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45961.492973495369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45961.492973495369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45961.492973495369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45961.492973495369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45961.492973495369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45961.492973495369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45961.492973495369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45961.492973495369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45961.492973495369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45961.492973495369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45961.492973495369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45961.492973495369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45961.492973495369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45961.492973495369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45961.492973495369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45961.492973495369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45961.492973495369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45961.492973495369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45961.492973495369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45961.492973495369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45961.492973495369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45961.492973495369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45961.492973495369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45961.492973495369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45961.492973495369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45961.492973495369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45961.492973495369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45961.492973495369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45961.492973495369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45961.492973495369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45961.492973495369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45961.492973495369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45961.492973495369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45961.492973495369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45961.492973495369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45961.492973495369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45961.492973495369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45961.492973495369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45961.492973495369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45961.492973495369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45961.492973495369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45961.492973495369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45961.492973495369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45961.492973495369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45961.492973495369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45961.492973495369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45961.492973495369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45961.492973495369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45961.492973495369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45961.492973495369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45961.492973495369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45961.492973495369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45961.492973495369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45961.492973495369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45961.492973495369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45961.492973495369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45961.492973495369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45961.492973495369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45961.492973495369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45961.492973495369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45961.492973495369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45961.492973495369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45961.492973495369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45961.492973495369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45961.492973495369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45961.492973495369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45961.492973495369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45961.492973495369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45961.492973495369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45961.492973495369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45961.492973495369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45961.492973495369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45961.492973495369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45961.492973495369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45961.492973495369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45961.492973495369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45961.492973495369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45961.492973495369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45961.492973495369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45961.492973495369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45961.492973495369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45961.492973495369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45961.492973495369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45961.492973495369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45961.492973495369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45961.492973495369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45961.492973495369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45961.492973495369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45961.492973495369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45961.492973495369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45961.492973495369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45961.492973495369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45961.492973495369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45961.492973495369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45961.492973495369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45961.492973495369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45961.492973495369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45961.492973495369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45961.492973495369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45961.492973495369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45961.492973495369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45961.492973495369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45961.492973495369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45961.492973495369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45961.492973495369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45961.492973495369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45961.492973495369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45961.492973495369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45961.492973495369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45961.492973495369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45961.492973495369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45961.492973495369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45961.492973495369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45961.492973495369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45961.492973495369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45961.492973495369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45961.492973495369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45961.492973495369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45961.492973495369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45961.492973495369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45961.492973495369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45961.492973495369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45961.492973495369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45961.492973495369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45961.492973495369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45961.492973495369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45961.492973495369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45961.492973495369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45961.492973495369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45961.492973495369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45961.492973495369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45961.492973495369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45961.492973495369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45961.492973495369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45961.492973495369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45961.492973495369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45961.492973495369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45961.492973495369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45961.492973495369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45961.492973495369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45961.492973495369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45961.492973495369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45961.492973495369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45961.492973495369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45961.492973495369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45961.492973495369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45961.492973495369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45961.492973495369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45961.492973495369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45961.492973495369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45961.492973495369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45961.492973495369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45961.492973495369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45961.492973495369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45961.492973495369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45961.492973495369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45961.492973495369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45961.492973495369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45961.492973495369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45961.492973495369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45961.492973495369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45961.492973495369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45961.492973495369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45961.492973495369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45961.492973495369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45961.492973495369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45961.492973495369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45961.492973495369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45961.492973495369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45961.492973495369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45961.492973495369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45961.492973495369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45961.492973495369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45961.492973495369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45961.492973495369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45961.492973495369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45961.492973495369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45961.492973495369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45961.492973495369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45961.492973495369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45961.492973495369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45961.492973495369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45961.492973495369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45961.492973495369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45961.492973495369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45961.492973495369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45961.492973495369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45961.492973495369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45961.492973495369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45961.492973495369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45961.492973495369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45961.492973495369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45961.492973495369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45961.492973495369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45961.492973495369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45961.492973495369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45961.492973495369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45961.492973495369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45961.492973495369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45961.492973495369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45961.492973495369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45961.492973495369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45961.492973495369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45961.492973495369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45961.492973495369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45961.492973495369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45961.492973495369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45961.492973495369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45961.492973495369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45961.492973495369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45961.492973495369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45961.492973495369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45961.492973495369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45961.492973495369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45961.492973495369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45961.492973495369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45961.492973495369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45961.492973495369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45961.492973495369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45961.492973495369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45961.492973495369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45961.492973495369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45961.492973495369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45961.492973495369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45961.492973495369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45961.492973495369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45961.492973495369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45961.492973495369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45961.492973495369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45961.492973495369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45961.492973495369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45961.492973495369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45961.492973495369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45961.492973495369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45961.492973495369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45961.492973495369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45961.492973495369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45961.492973495369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45961.492973495369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45961.492973495369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45961.492973495369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45961.492973495369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45961.492973495369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45961.492973495369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45961.492973495369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45961.492973495369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45961.492973495369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45961.492973495369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45961.492973495369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45961.492973495369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45961.492973495369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45961.492973495369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45961.492973495369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45961.492973495369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45961.492973495369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45961.492973495369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45961.492973495369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45961.492973495369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45961.492973495369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45961.492973495369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45961.492973495369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45961.492973495369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45961.492973495369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45961.492973495369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45961.492973495369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45961.492973495369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45961.492973495369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45961.492973495369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45961.492973495369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45961.492973495369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45961.492973495369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45961.492973495369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45961.492973495369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45961.492973495369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45961.492973495369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45961.492973495369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45961.492973495369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45961.492973495369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45961.492973495369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45961.492973495369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45961.492973495369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45961.492973495369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45961.492973495369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45961.492973495369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45961.492973495369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45961.492973495369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45961.492973495369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45961.492973495369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45961.492973495369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45961.492973495369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45961.492973495369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45961.492973495369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45961.492973495369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45961.492973495369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45961.492973495369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45961.492973495369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45961.492973495369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45961.492973495369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45961.492973495369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45961.492973495369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45961.492973495369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45961.492973495369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45961.492973495369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45961.492973495369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45961.492973495369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45961.492973495369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45961.492973495369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45961.492973495369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45961.492973495369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45961.492973495369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45961.492973495369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45961.492973495369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45961.492973495369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45961.492973495369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45961.492973495369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45961.492973495369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45961.492973495369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45961.492973495369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45961.492973495369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45961.492973495369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45961.492973495369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45961.492973495369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45961.492973495369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45961.492973495369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45961.492973495369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45961.492973495369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45961.492973495369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45961.492973495369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45961.492973495369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45961.492973495369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45961.492973495369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45961.492973495369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45961.492973495369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45961.492973495369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45961.492973495369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45961.492973495369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45961.492973495369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45961.492973495369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45961.492973495369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45961.492973495369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45961.492973495369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45961.492973495369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45961.492973495369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45961.492973495369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45961.492973495369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45961.492973495369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45961.492973495369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45961.492973495369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45961.492973495369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45961.492973495369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45961.492973495369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45961.492973495369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45961.492973495369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45961.492973495369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45961.492973495369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45961.492973495369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45961.492973495369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45961.492973495369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45961.492973495369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45961.492973495369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45961.492973495369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45961.492973495369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45961.492973495369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45961.492973495369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45961.492973495369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45961.492973495369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45961.492973495369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45961.492973495369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45961.492973495369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45961.492973495369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45961.492973495369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45961.492973495369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45961.492973495369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45961.492973495369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45961.492973495369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45961.492973495369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45961.492973495369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45961.492973495369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45961.492973495369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45961.492973495369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45961.492973495369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45961.492973495369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45961.492973495369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45961.492973495369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45961.492973495369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45961.492973495369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45961.492973495369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45961.492973495369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45961.492973495369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45961.492973495369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45961.492973495369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45961.492973495369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45961.492973495369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45961.492973495369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45961.492973495369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45961.492973495369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45961.492973495369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45961.492973495369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45961.492973495369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45961.492973495369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45961.492973495369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45961.492973495369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45961.492973495369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45961.492973495369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45961.492973495369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45961.492973495369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45961.492973495369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45961.492973495369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45961.492973495369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45961.492973495369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45961.492973495369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45961.492973495369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45961.492973495369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45961.492973495369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45961.492973495369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45961.492973495369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45961.492973495369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45961.492973495369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45961.492973495369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45961.492973495369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45961.492973495369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45961.492973495369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45961.492973495369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45961.492973495369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45961.492973495369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45961.492973495369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45961.492973495369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45961.492973495369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45961.492973495369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45961.492973495369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45961.492973495369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45961.492973495369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45961.492973495369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45961.492973495369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45961.492973495369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45961.492973495369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45961.492973495369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45961.492973495369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45961.492973495369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45961.492973495369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45961.492973495369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45961.492973495369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45961.492973495369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45961.492973495369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45961.492973495369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45961.492973495369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45961.492973495369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45961.492973495369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45961.492973495369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45961.492973495369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45961.492973495369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45961.492973495369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45961.492973495369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45961.492973495369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45961.492973495369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45961.492973495369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45961.492973495369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45961.492973495369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45961.492973495369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45961.492973495369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45961.492973495369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45961.492973495369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45961.492973495369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45961.492973495369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45961.492973495369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45961.492973495369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45961.492973495369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45961.492973495369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45961.492973495369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45961.492973495369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45961.492973495369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45961.492973495369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45961.492973495369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45961.492973495369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45961.492973495369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45961.492973495369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45961.492973495369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45961.492973495369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45961.492973495369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45961.492973495369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45961.492973495369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45961.492973495369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45961.492973495369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45961.492973495369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45961.492973495369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45961.492973495369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45961.492973495369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45961.492973495369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45961.492973495369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45961.492973495369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45961.492973495369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45961.492973495369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45961.492973495369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45961.492973495369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45961.492973495369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45961.492973495369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45961.492973495369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45961.492973495369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45961.492973495369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45961.492973495369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45961.492973495369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45961.492973495369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45961.492973495369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45961.492973495369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45961.492973495369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45961.492973495369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45961.492973495369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45961.492973495369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45961.492973495369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45961.492973495369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45961.492973495369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45961.492973495369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45961.492973495369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45961.492973495369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45961.492973495369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45961.492973495369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45961.492973495369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45961.492973495369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45961.492973495369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45961.492973495369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45961.492973495369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45961.492973495369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45961.492973495369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45961.492973495369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45961.492973495369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45961.492973495369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45961.492973495369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45961.492973495369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45961.492973495369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45961.492973495369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45961.492973495369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45961.492973495369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45961.492973495369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45961.492973495369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45961.492973495369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45961.492973495369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45961.492973495369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45961.492973495369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45961.492973495369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45961.492973495369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45961.492973495369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45961.492973495369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45961.492973495369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45961.492973495369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45961.492973495369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45961.492973495369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45961.492973495369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45961.492973495369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45961.492973495369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45961.492973495369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45961.492973495369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45961.492973495369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45961.492973495369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45961.492973495369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45961.492973495369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45961.492973495369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45961.492973495369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45961.492973495369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45961.492973495369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45961.492973495369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45961.492973495369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45961.492973495369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45961.492973495369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45961.492973495369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45961.492973495369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45961.492973495369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45961.492973495369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45961.492973495369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45961.492973495369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45961.492973495369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45961.492973495369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45961.492973495369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45961.492973495369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45961.492973495369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45961.492973495369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45961.492973495369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45961.492973495369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45961.492973495369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45961.492973495369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45961.492973495369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45961.492973495369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45961.492973495369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45961.492973495369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45961.492973495369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45961.492973495369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45961.492973495369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45961.492973495369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45961.492973495369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45961.492973495369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45961.492973495369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45961.492973495369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45961.492973495369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45961.492973495369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45961.492973495369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45961.492973495369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45961.492973495369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45961.492973495369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45961.492973495369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45961.492973495369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45961.492973495369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45961.492973495369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45961.492973495369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45961.492973495369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45961.492973495369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45961.492973495369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45961.492973495369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45961.492973495369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45961.492973495369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45961.492973495369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45961.492973495369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45961.492973495369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45961.492973495369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45961.492973495369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45961.492973495369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45961.492973495369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45961.492973495369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45961.492973495369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45961.492973495369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45961.492973495369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45961.492973495369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45961.492973495369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45961.492973495369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45961.492973495369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45961.492973495369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45961.492973495369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45961.492973495369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45961.492973495369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45961.492973495369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45961.492973495369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45961.492973495369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45961.492973495369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45961.492973495369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45961.492973495369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45961.492973495369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45961.492973495369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45961.492973495369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45961.492973495369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45961.492973495369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45961.492973495369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45961.492973495369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45961.492973495369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45961.492973495369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45961.492973495369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45961.492973495369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45961.492973495369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45961.492973495369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45961.492973495369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45961.492973495369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45961.492973495369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45961.492973495369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45961.492973495369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45961.492973495369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45961.492973495369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45961.492973495369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45961.492973495369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45961.492973495369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45961.492973495369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45961.492973495369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45961.492973495369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45961.492973495369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45961.492973495369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45961.492973495369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45961.492973495369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45961.492973495369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45961.492973495369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45961.492973495369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45961.492973495369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45961.492973495369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45961.492973495369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45961.492973495369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45961.492973495369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45961.492973495369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45961.492973495369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45961.492973495369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45961.492973495369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45961.492973495369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45961.492973495369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45961.492973495369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45961.492973495369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45961.492973495369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45961.492973495369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45961.492973495369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45961.492973495369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45961.492973495369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45961.492973495369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45961.492973495369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45961.492973495369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45961.492973495369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45961.492973495369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45961.492973495369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45961.492973495369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45961.492973495369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45961.492973495369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45961.492973495369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45961.492973495369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45961.492973495369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45961.492973495369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45961.492973495369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45961.492973495369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45961.492973495369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45961.492973495369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45961.492973495369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45961.492973495369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45961.492973495369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45961.492973495369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45961.492973495369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45961.492973495369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45961.492973495369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45961.492973495369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45961.492973495369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45961.492973495369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45961.492973495369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45961.492973495369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45961.492973495369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45961.492973495369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45961.492973495369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45961.492973495369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45961.492973495369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45961.492973495369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45961.492973495369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45961.492973495369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45961.492973495369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45961.492973495369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45961.492973495369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45961.492973495369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45961.492973495369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45961.492973495369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45961.492973495369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45961.492973495369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45961.492973495369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45961.492973495369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45961.492973495369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45961.492973495369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45961.492973495369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45961.492973495369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45961.492973495369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45961.492973495369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45961.492973495369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45961.492973495369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45961.492973495369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45961.492973495369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45961.492973495369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45961.492973495369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45961.492973495369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45961.492973495369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45961.492973495369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45961.492973495369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45961.492973495369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45961.492973495369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45961.492973495369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45961.492973495369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45961.492973495369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45961.492973495369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45961.492973495369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45961.492973495369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45961.492973495369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45961.492973495369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45961.492973495369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45961.492973495369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45961.492973495369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45961.492973495369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45961.492973495369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45961.492973495369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45961.492973495369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45961.492973495369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45961.492973495369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45961.492973495369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45961.492973495369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45961.492973495369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45961.492973495369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45961.492973495369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45961.492973495369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45961.492973495369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45961.492973495369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45961.492973495369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45961.492973495369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45961.492973495369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45961.492973495369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45961.492973495369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45961.492973495369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45961.492973495369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45961.492973495369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45961.492973495369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45961.492973495369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45961.492973495369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45961.492973495369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45961.492973495369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45961.492973495369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45961.492973495369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45961.492973495369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45961.492973495369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45961.492973495369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45961.492973495369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45961.492973495369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45961.492973495369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45961.492973495369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45961.492973495369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45961.492973495369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45961.492973495369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45961.492973495369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45961.492973495369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45961.492973495369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45961.492973495369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45961.492973495369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45961.492973495369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45961.492973495369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45961.492973495369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45961.492973495369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45961.492973495369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45961.492973495369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45961.492973495369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45961.492973495369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45961.492973495369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45961.492973495369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45961.492973495369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45961.492973495369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45961.492973495369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45961.492973495369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45961.492973495369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45961.492973495369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45961.492973495369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45961.492973495369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45961.492973495369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45961.492973495369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45961.492973495369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45961.492973495369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8"/>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258.01225590277318</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0.52422349536936963</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0.41011469907243736</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0.11891099537024274</v>
      </c>
      <c r="H5" s="123">
        <v>45961.363761574074</v>
      </c>
      <c r="I5" s="119" t="str">
        <f>IFERROR(VLOOKUP(D5,DB!A:F,6,0),"")</f>
        <v>SCECO</v>
      </c>
      <c r="J5" s="119" t="str">
        <f>IFERROR(VLOOKUP(D5,DB!A:G,7,0),"")</f>
        <v>Dead</v>
      </c>
      <c r="K5" s="125" t="s">
        <v>39114</v>
      </c>
      <c r="L5" s="121" t="str">
        <f>IFERROR(VLOOKUP(D5,DB!A:I,9,0),"")</f>
        <v>Latis</v>
      </c>
    </row>
    <row r="6" spans="1:16" s="110" customFormat="1" ht="15" customHeight="1">
      <c r="A6" s="171" t="s">
        <v>39115</v>
      </c>
      <c r="B6" s="171" t="str">
        <f>IFERROR(VLOOKUP(D6,DB!A:K,11,0),"")</f>
        <v>R4</v>
      </c>
      <c r="C6" s="97">
        <v>2</v>
      </c>
      <c r="D6" s="94" t="s">
        <v>39116</v>
      </c>
      <c r="E6" s="98" t="s">
        <v>39021</v>
      </c>
      <c r="F6" s="99">
        <v>45961.372499999998</v>
      </c>
      <c r="G6" s="170">
        <f ca="1">IFERROR(NOW()-F6,"")</f>
        <v>0.12047349537169794</v>
      </c>
      <c r="H6" s="99">
        <v>45961.422546296293</v>
      </c>
      <c r="I6" s="171" t="str">
        <f>IFERROR(VLOOKUP(D6,DB!A:F,6,0),"")</f>
        <v>Generator-SG</v>
      </c>
      <c r="J6" s="171" t="str">
        <f>IFERROR(VLOOKUP(D6,DB!A:G,7,0),"")</f>
        <v>Dead</v>
      </c>
      <c r="K6" s="101" t="s">
        <v>39117</v>
      </c>
      <c r="L6" s="94" t="str">
        <f>IFERROR(VLOOKUP(D6,DB!A:I,9,0),"")</f>
        <v>Latis</v>
      </c>
    </row>
    <row r="7" spans="1:16" ht="15" customHeight="1">
      <c r="A7" s="119"/>
      <c r="B7" s="119" t="str">
        <f>IFERROR(VLOOKUP(D7,DB!A:K,11,0),"")</f>
        <v/>
      </c>
      <c r="C7" s="120"/>
      <c r="D7" s="121"/>
      <c r="E7" s="98"/>
      <c r="F7" s="123"/>
      <c r="G7" s="124">
        <f ca="1">IFERROR(NOW()-F7,"")</f>
        <v>45961.492973495369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45961.492973495369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45961.492973495369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45961.492973495369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45961.492973495369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45961.492973495369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45961.492973495369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45961.492973495369</v>
      </c>
      <c r="H14" s="123"/>
      <c r="I14" s="119" t="str">
        <f>IFERROR(VLOOKUP(D14,DB!A:F,6,0),"")</f>
        <v/>
      </c>
      <c r="J14" s="119" t="str">
        <f>IFERROR(VLOOKUP(D14,DB!A:G,7,0),"")</f>
        <v/>
      </c>
      <c r="K14" s="125"/>
      <c r="L14" s="121" t="str">
        <f>IFERROR(VLOOKUP(D14,DB!A:I,9,0),"")</f>
        <v/>
      </c>
    </row>
    <row r="15" spans="1:16" ht="15" customHeight="1">
      <c r="A15" s="119"/>
      <c r="B15" s="119"/>
      <c r="C15" s="120"/>
      <c r="D15" s="121"/>
      <c r="E15" s="98"/>
      <c r="F15" s="123"/>
      <c r="G15" s="124">
        <f ca="1">IFERROR(NOW()-F15,"")</f>
        <v>45961.492973495369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45961.492973495369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45961.492973495369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45961.492973495369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45961.492973495369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45961.492973495369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45961.492973495369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45961.492973495369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45961.492973495369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45961.492973495369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45961.492973495369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45961.492973495369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45961.492973495369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45961.492973495369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45961.492973495369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45961.492973495369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45961.492973495369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45961.492973495369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45961.492973495369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45961.492973495369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45961.492973495369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45961.492973495369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45961.492973495369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45961.492973495369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45961.492973495369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45961.492973495369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45961.492973495369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45961.492973495369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45961.492973495369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45961.492973495369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45961.492973495369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45961.492973495369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45961.492973495369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45961.492973495369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45961.492973495369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45961.492973495369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45961.492973495369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45961.492973495369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45961.492973495369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45961.492973495369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45961.492973495369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45961.492973495369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45961.492973495369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45961.492973495369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45961.492973495369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45961.492973495369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45961.492973495369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45961.492973495369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45961.492973495369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45961.492973495369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45961.492973495369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45961.492973495369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45961.492973495369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45961.492973495369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45961.492973495369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45961.492973495369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45961.492973495369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45961.492973495369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45961.492973495369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45961.492973495369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45961.492973495369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45961.492973495369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45961.492973495369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45961.492973495369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45961.492973495369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45961.492973495369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45961.492973495369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45961.492973495369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45961.492973495369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45961.492973495369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45961.492973495369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45961.492973495369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45961.492973495369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45961.492973495369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45961.492973495369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45961.492973495369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45961.492973495369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45961.492973495369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45961.492973495369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45961.492973495369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45961.492973495369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45961.492973495369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45961.492973495369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45961.492973495369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45961.492973495369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45961.492973495369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45961.492973495369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45961.492973495369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45961.492973495369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45961.492973495369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45961.492973495369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45961.492973495369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45961.492973495369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45961.492973495369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45961.492973495369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45961.492973495369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45961.492973495369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45961.492973495369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45961.492973495369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45961.492973495369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45961.492973495369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45961.492973495369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45961.492973495369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45961.492973495369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45961.492973495369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45961.492973495369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45961.492973495369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45961.492973495369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45961.492973495369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45961.492973495369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45961.492973495369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45961.492973495369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45961.492973495369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45961.492973495369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45961.492973495369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45961.492973495369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45961.492973495369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45961.492973495369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45961.492973495369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45961.492973495369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45961.492973495369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45961.492973495369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45961.492973495369</v>
      </c>
      <c r="H137" s="123"/>
      <c r="I137" s="119" t="str">
        <f>IFERROR(VLOOKUP(D137,DB!A:F,6,0),"")</f>
        <v/>
      </c>
      <c r="J137" s="119" t="str">
        <f>IFERROR(VLOOKUP(D137,DB!A:G,7,0),"")</f>
        <v/>
      </c>
      <c r="K137" s="125"/>
      <c r="L137" s="121" t="str">
        <f>IFERROR(VLOOKUP(D137,DB!A:I,9,0),"")</f>
        <v/>
      </c>
    </row>
    <row r="138" spans="1:12" ht="15" customHeight="1">
      <c r="A138" s="126"/>
      <c r="B138" s="126" t="str">
        <f>IFERROR(VLOOKUP(D138,DB!A:K,11,0),"")</f>
        <v/>
      </c>
      <c r="C138" s="127"/>
      <c r="D138" s="128"/>
      <c r="E138" s="129"/>
      <c r="F138" s="130"/>
      <c r="G138" s="131">
        <f ca="1">IFERROR(NOW()-F138,"")</f>
        <v>45961.492973495369</v>
      </c>
      <c r="H138" s="130"/>
      <c r="I138" s="126" t="str">
        <f>IFERROR(VLOOKUP(D138,DB!A:F,6,0),"")</f>
        <v/>
      </c>
      <c r="J138" s="126" t="str">
        <f>IFERROR(VLOOKUP(D138,DB!A:G,7,0),"")</f>
        <v/>
      </c>
      <c r="K138" s="132"/>
      <c r="L138" s="128" t="str">
        <f>IFERROR(VLOOKUP(D138,DB!A:I,9,0),"")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69.660913310181058</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39100</v>
      </c>
      <c r="F3" s="38">
        <v>45926.188877314817</v>
      </c>
      <c r="G3" s="144">
        <f t="shared" ref="G3" ca="1" si="0">IFERROR(NOW()-F3,"")</f>
        <v>35.304096180552733</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39100</v>
      </c>
      <c r="F4" s="153">
        <v>45948.661111111112</v>
      </c>
      <c r="G4" s="154">
        <f ca="1">IFERROR(NOW()-F4,"")</f>
        <v>12.831862384256965</v>
      </c>
      <c r="H4" s="153">
        <v>45948.661111111112</v>
      </c>
      <c r="I4" s="152" t="str">
        <f>IFERROR(VLOOKUP(D4,DB!A:F,6,0),"")</f>
        <v>SCECO</v>
      </c>
      <c r="J4" s="152" t="str">
        <f>IFERROR(VLOOKUP(D4,DB!A:G,7,0),"")</f>
        <v>Dead</v>
      </c>
      <c r="K4" s="152" t="s">
        <v>39123</v>
      </c>
      <c r="L4" s="152" t="str">
        <f>IFERROR(VLOOKUP(D4,DB!A:I,9,0),"")</f>
        <v>Latis</v>
      </c>
    </row>
    <row r="5" spans="1:13" ht="15">
      <c r="A5" s="152"/>
      <c r="B5" s="152" t="str">
        <f>IFERROR(VLOOKUP(D5,DB!A:K,11,0),"")</f>
        <v/>
      </c>
      <c r="C5" s="152"/>
      <c r="D5" s="152"/>
      <c r="E5" s="152"/>
      <c r="F5" s="153"/>
      <c r="G5" s="154">
        <f ca="1">IFERROR(NOW()-F5,"")</f>
        <v>45961.492973495369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45961.492973495369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45961.492973495369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45961.492973495369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45961.492973495369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45961.492973495369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45961.492973495369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45961.492973495369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45961.492973495369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45961.492973495369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45961.492973495369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45961.492973495369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45961.492973495369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45961.492973495369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45961.492973495369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45961.492973495369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45961.492973495369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45961.492973495369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45961.492973495369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45961.492973495369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45961.492973495369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45961.492973495369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45961.492973495369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45961.492973495369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45961.492973495369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45961.492973495369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45961.492973495369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45961.492973495369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45961.492973495369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45961.492973495369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45961.492973495369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45961.492973495369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45961.492973495369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45961.492973495369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45961.492973495369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45961.492973495369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45961.492973495369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45961.492973495369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45961.492973495369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45961.492973495369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45961.492973495369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45961.492973495369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45961.492973495369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45961.492973495369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45961.492973495369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45961.492973495369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45961.492973495369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45961.492973495369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45961.492973495369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45961.492973495369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45961.492973495369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45961.492973495369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45961.492973495369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45961.492973495369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45961.492973495369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45961.492973495369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45961.492973495369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45961.492973495369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45961.492973495369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45961.492973495369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45961.492973495369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45961.492973495369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45961.492973495369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45961.492973495369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45961.492973495369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45961.492973495369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45961.492973495369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45961.492973495369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45961.492973495369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45961.492973495369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45961.492973495369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45961.492973495369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45961.492973495369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45961.492973495369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45961.492973495369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45961.492973495369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45961.492973495369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45961.492973495369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45961.492973495369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45961.492973495369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45961.492973495369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45961.492973495369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45961.492973495369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45961.492973495369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45961.492973495369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45961.492973495369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45961.492973495369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45961.492973495369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45961.492973495369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45961.492973495369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45961.492973495369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45961.492973495369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45961.492973495369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45961.492973495369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45961.492973495369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45961.492973495369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45961.492973495369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45961.492973495369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45961.492973495369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45961.492973495369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45961.492973495369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45961.492973495369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45961.492973495369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45961.492973495369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45961.492973495369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45961.492973495369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45961.492973495369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45961.492973495369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45961.492973495369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45961.492973495369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45961.492973495369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45961.492973495369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45961.492973495369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45961.492973495369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45961.492973495369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45961.492973495369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45961.492973495369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45961.492973495369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45961.492973495369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45961.492973495369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45961.492973495369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45961.492973495369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45961.492973495369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45961.492973495369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45961.492973495369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45961.492973495369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45961.492973495369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45961.492973495369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45961.492973495369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45961.492973495369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45961.492973495369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45961.492973495369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45961.492973495369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45961.492973495369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45961.492973495369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45961.492973495369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45961.492973495369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45961.492973495369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45961.492973495369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45961.492973495369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45961.492973495369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45961.492973495369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45961.492973495369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45961.492973495369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45961.492973495369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45961.492973495369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45961.492973495369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45961.492973495369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45961.492973495369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45961.492973495369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45961.492973495369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45961.492973495369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45961.492973495369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45961.492973495369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45961.492973495369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45961.492973495369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45961.492973495369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45961.492973495369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45961.492973495369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45961.492973495369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45961.492973495369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45961.492973495369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45961.492973495369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45961.492973495369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45961.492973495369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45961.492973495369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45961.492973495369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45961.492973495369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45961.492973495369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45961.492973495369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45961.492973495369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45961.492973495369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45961.492973495369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45961.492973495369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45961.492973495369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45961.492973495369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45961.492973495369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45961.492973495369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45961.492973495369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45961.492973495369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45961.492973495369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45961.492973495369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45961.492973495369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45961.492973495369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45961.492973495369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45961.492973495369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45961.492973495369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45961.492973495369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45961.492973495369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45961.492973495369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45961.492973495369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45961.492973495369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45961.492973495369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45961.492973495369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45961.492973495369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45961.492973495369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45961.492973495369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45961.492973495369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45961.492973495369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45961.492973495369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45961.492973495369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45961.492973495369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45961.492973495369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45961.492973495369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45961.492973495369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45961.492973495369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45961.492973495369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45961.492973495369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45961.492973495369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45961.492973495369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45961.492973495369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45961.492973495369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45961.492973495369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45961.492973495369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45961.492973495369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45961.492973495369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45961.492973495369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45961.492973495369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45961.492973495369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45961.492973495369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45961.492973495369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45961.492973495369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45961.492973495369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45961.492973495369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45961.492973495369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45961.492973495369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45961.492973495369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45961.492973495369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45961.492973495369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45961.492973495369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45961.492973495369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45961.492973495369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45961.492973495369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45961.492973495369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45961.492973495369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45961.492973495369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45961.492973495369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45961.492973495369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45961.492973495369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45961.492973495369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45961.492973495369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45961.492973495369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45961.492973495369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45961.492973495369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45961.492973495369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45961.492973495369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45961.492973495369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45961.492973495369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45961.492973495369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45961.492973495369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45961.492973495369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45961.492973495369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45961.492973495369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45961.492973495369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45961.492973495369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45961.492973495369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45961.492973495369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45961.492973495369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45961.492973495369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45961.492973495369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45961.492973495369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45961.492973495369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45961.492973495369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45961.492973495369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45961.492973495369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45961.492973495369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45961.492973495369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45961.492973495369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45961.492973495369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45961.492973495369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45961.492973495369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45961.492973495369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45961.492973495369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45961.492973495369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45961.492973495369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45961.492973495369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45961.492973495369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45961.492973495369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45961.492973495369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45961.492973495369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45961.492973495369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45961.492973495369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45961.492973495369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45961.492973495369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45961.492973495369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45961.492973495369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45961.492973495369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45961.492973495369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45961.492973495369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45961.492973495369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45961.492973495369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45961.492973495369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45961.492973495369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45961.492973495369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45961.492973495369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45961.492973495369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45961.492973495369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45961.492973495369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45961.492973495369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45961.492973495369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45961.492973495369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45961.492973495369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45961.492973495369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45961.492973495369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45961.492973495369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45961.492973495369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45961.492973495369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45961.492973495369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45961.492973495369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45961.492973495369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45961.492973495369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45961.492973495369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45961.492973495369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45961.492973495369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45961.492973495369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45961.492973495369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45961.492973495369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45961.492973495369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45961.492973495369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45961.492973495369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45961.492973495369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45961.492973495369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45961.492973495369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45961.492973495369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45961.492973495369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45961.492973495369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45961.492973495369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45961.492973495369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45961.492973495369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45961.492973495369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45961.492973495369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45961.492973495369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45961.492973495369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45961.492973495369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45961.492973495369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45961.492973495369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45961.492973495369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45961.492973495369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45961.492973495369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45961.492973495369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45961.492973495369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45961.492973495369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45961.492973495369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45961.492973495369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45961.492973495369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45961.492973495369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45961.492973495369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45961.492973495369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45961.492973495369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45961.492973495369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45961.492973495369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45961.492973495369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45961.492973495369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45961.492973495369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45961.492973495369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45961.492973495369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45961.492973495369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45961.492973495369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45961.492973495369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45961.492973495369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45961.492973495369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45961.492973495369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45961.492973495369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45961.492973495369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45961.492973495369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45961.492973495369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45961.492973495369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45961.492973495369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45961.492973495369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45961.492973495369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45961.492973495369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45961.492973495369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45961.492973495369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45961.492973495369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45961.492973495369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45961.492973495369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45961.492973495369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45961.492973495369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45961.492973495369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45961.492973495369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45961.492973495369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45961.492973495369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45961.492973495369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45961.492973495369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45961.492973495369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45961.492973495369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45961.492973495369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45961.492973495369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45961.492973495369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45961.492973495369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3"/>
  <sheetViews>
    <sheetView workbookViewId="0">
      <selection activeCell="G4" sqref="G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0.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
        <v>5398</v>
      </c>
      <c r="C2" s="105">
        <v>2</v>
      </c>
      <c r="D2" s="103" t="s">
        <v>38687</v>
      </c>
      <c r="E2" s="106" t="s">
        <v>39021</v>
      </c>
      <c r="F2" s="107">
        <v>45961.435057870367</v>
      </c>
      <c r="G2" s="77">
        <f ca="1">IFERROR(NOW()-F2,"")</f>
        <v>5.791562500235159E-2</v>
      </c>
      <c r="H2" s="107">
        <v>45961.421840277777</v>
      </c>
      <c r="I2" s="103" t="s">
        <v>22</v>
      </c>
      <c r="J2" s="102" t="s">
        <v>17787</v>
      </c>
      <c r="K2" s="108" t="s">
        <v>39125</v>
      </c>
      <c r="L2" s="109" t="s">
        <v>8145</v>
      </c>
    </row>
    <row r="3" spans="1:16383" ht="31.5" customHeight="1">
      <c r="A3" s="104"/>
      <c r="B3" s="103" t="str">
        <f>IFERROR(VLOOKUP(D3,DB!A:K,11,0),"")</f>
        <v/>
      </c>
      <c r="C3" s="105"/>
      <c r="D3" s="103"/>
      <c r="E3" s="106"/>
      <c r="F3" s="172"/>
      <c r="G3" s="77">
        <f ca="1">IFERROR(NOW()-F3,"")</f>
        <v>45961.492973495369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45961.492973495369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45961.492973495369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45961.492973495369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45961.492973495369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45961.492973495369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45961.492973495369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45961.492973495369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45961.492973495369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45961.492973495369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45961.492973495369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45961.492973495369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45961.492973495369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45961.492973495369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45961.492973495369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45961.492973495369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45961.492973495369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45961.492973495369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45961.492973495369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45961.492973495369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45961.492973495369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45961.492973495369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45961.492973495369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45961.492973495369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45961.492973495369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45961.492973495369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45961.492973495369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45961.492973495369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45961.492973495369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45961.492973495369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45961.492973495369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45961.492973495369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45961.492973495369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45961.492973495369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45961.492973495369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45961.492973495369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45961.492973495369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45961.492973495369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45961.492973495369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45961.492973495369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45961.492973495369</v>
      </c>
      <c r="H43" s="107"/>
      <c r="I43" s="103" t="str">
        <f>IFERROR(VLOOKUP(D43,DB!A:F,6,0),"")</f>
        <v/>
      </c>
      <c r="J43" s="102" t="str">
        <f>IFERROR(VLOOKUP(D43,DB!A:G,7,0),"")</f>
        <v/>
      </c>
      <c r="K43" s="108"/>
      <c r="L43" s="109" t="str">
        <f>IFERROR(VLOOKUP(D43,DB!A:I,9,0),"")</f>
        <v/>
      </c>
    </row>
  </sheetData>
  <dataValidations count="2">
    <dataValidation allowBlank="1" showInputMessage="1" showErrorMessage="1" sqref="E1" xr:uid="{380493DB-286A-4683-AF55-C78F04945A49}"/>
    <dataValidation type="list" allowBlank="1" showInputMessage="1" showErrorMessage="1" sqref="E2:E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2025-10-31T08:51:52Z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